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506" windowWidth="15480" windowHeight="6270" activeTab="0"/>
  </bookViews>
  <sheets>
    <sheet name="Part 1 - LWA" sheetId="1" r:id="rId1"/>
    <sheet name="Part 2 - LWR" sheetId="2" r:id="rId2"/>
    <sheet name="Part 3 - Results" sheetId="3" r:id="rId3"/>
  </sheets>
  <externalReferences>
    <externalReference r:id="rId6"/>
  </externalReferences>
  <definedNames>
    <definedName name="annual_precip">#REF!</definedName>
    <definedName name="efficiency">#REF!</definedName>
    <definedName name="Irrigated_Area">'[1]Budget'!$C$42</definedName>
    <definedName name="Irrigation_efficiency">'Part 2 - LWR'!$H$60:$I$65</definedName>
    <definedName name="plant_type">'Part 2 - LWR'!$O$41:$R$55</definedName>
    <definedName name="precip">#REF!</definedName>
    <definedName name="_xlnm.Print_Area" localSheetId="1">'Part 2 - LWR'!$A$1:$J$78</definedName>
    <definedName name="referenceET">'Part 1 - LWA'!$B$36</definedName>
  </definedNames>
  <calcPr fullCalcOnLoad="1"/>
</workbook>
</file>

<file path=xl/sharedStrings.xml><?xml version="1.0" encoding="utf-8"?>
<sst xmlns="http://schemas.openxmlformats.org/spreadsheetml/2006/main" count="173" uniqueCount="123">
  <si>
    <t xml:space="preserve"> </t>
  </si>
  <si>
    <t>Zone</t>
  </si>
  <si>
    <t>Where:</t>
  </si>
  <si>
    <t>Area of the landscape (square feet)</t>
  </si>
  <si>
    <r>
      <t>Landscape Coefficient (K</t>
    </r>
    <r>
      <rPr>
        <b/>
        <vertAlign val="subscript"/>
        <sz val="10"/>
        <rFont val="Arial"/>
        <family val="2"/>
      </rPr>
      <t>L</t>
    </r>
    <r>
      <rPr>
        <b/>
        <sz val="10"/>
        <rFont val="Arial"/>
        <family val="2"/>
      </rPr>
      <t>)</t>
    </r>
  </si>
  <si>
    <t xml:space="preserve">Table 1. Landscape Water Requirement </t>
  </si>
  <si>
    <t>OUTPUT - DOES THE DESIGNED LANDSCAPE MEET THE WATER BUDGET?</t>
  </si>
  <si>
    <t>LWR</t>
  </si>
  <si>
    <t>LWA</t>
  </si>
  <si>
    <t xml:space="preserve">If YES, then the water budget criterion is met. </t>
  </si>
  <si>
    <t>A = Area of the hydrozone (square feet)</t>
  </si>
  <si>
    <t>Total Area =</t>
  </si>
  <si>
    <t>Fixed Spray</t>
  </si>
  <si>
    <t>Rotor</t>
  </si>
  <si>
    <t>OUTPUT - WATER REQUIREMENT FOR THE SITE</t>
  </si>
  <si>
    <t>STEP 1A - ENTER THE  AREA (A) OF THE LANDSCAPE</t>
  </si>
  <si>
    <t>STEP 2B - COMPLETE TABLE 1 BELOW (enter data in white cells only)</t>
  </si>
  <si>
    <r>
      <t>K</t>
    </r>
    <r>
      <rPr>
        <vertAlign val="subscript"/>
        <sz val="10"/>
        <rFont val="Arial"/>
        <family val="2"/>
      </rPr>
      <t>L</t>
    </r>
    <r>
      <rPr>
        <sz val="10"/>
        <rFont val="Arial"/>
        <family val="2"/>
      </rPr>
      <t xml:space="preserve"> = Landscape coefficient for the type of plant in that hydrozone (dimensionless)</t>
    </r>
  </si>
  <si>
    <t>Your Name:</t>
  </si>
  <si>
    <t>Builder Name:</t>
  </si>
  <si>
    <t>Lot Number/Street Address:</t>
  </si>
  <si>
    <t>Irrigation Type</t>
  </si>
  <si>
    <t>Drip - Press Comp</t>
  </si>
  <si>
    <t xml:space="preserve">Source: (The Irrigation Association, October 2001) in </t>
  </si>
  <si>
    <t>[Enter]</t>
  </si>
  <si>
    <r>
      <t>Enter the area of the hydrozone (square feet). The total area must equal the landscape area entered in Step 1A.</t>
    </r>
    <r>
      <rPr>
        <sz val="12"/>
        <color indexed="10"/>
        <rFont val="Arial"/>
        <family val="2"/>
      </rPr>
      <t xml:space="preserve"> </t>
    </r>
  </si>
  <si>
    <t>Drip - Standard</t>
  </si>
  <si>
    <t>Yes</t>
  </si>
  <si>
    <t>No</t>
  </si>
  <si>
    <t>Turf?</t>
  </si>
  <si>
    <t>Choose the irrigation type from the dropdown list (source data is displayed in Table 3).</t>
  </si>
  <si>
    <t>Table 2.  Plant Type or Landscape Feature and Associated Landscape Coefficient</t>
  </si>
  <si>
    <t>Plant Type or Landscape Feature</t>
  </si>
  <si>
    <t>Hydrozone/Landscape Feature Area (sq. ft.)</t>
  </si>
  <si>
    <t>Micro Spray</t>
  </si>
  <si>
    <t>LWA = Landscape water allowance (gallons/month)</t>
  </si>
  <si>
    <t>Is an irrigation system system being installed on this site?</t>
  </si>
  <si>
    <t xml:space="preserve">This worksheet determines if the designed landscape meets the water budget. </t>
  </si>
  <si>
    <r>
      <t>LWR</t>
    </r>
    <r>
      <rPr>
        <vertAlign val="subscript"/>
        <sz val="10"/>
        <rFont val="Arial"/>
        <family val="2"/>
      </rPr>
      <t>H</t>
    </r>
    <r>
      <rPr>
        <sz val="10"/>
        <rFont val="Arial"/>
        <family val="2"/>
      </rPr>
      <t xml:space="preserve"> = Landscape water requirement for the hydrozone (gallons/month)</t>
    </r>
  </si>
  <si>
    <t xml:space="preserve">Choose the plant type from the dropdown list (source data is displayed in Table 2).  </t>
  </si>
  <si>
    <t>Table 3.  Distribution Uniformity</t>
  </si>
  <si>
    <t>The monthly LWR is the water requirement specific to the designed landscape.  The sum of all the LWRs for each hydrozone, equals the site LWR.</t>
  </si>
  <si>
    <r>
      <t>Distribution Uniformity (DU</t>
    </r>
    <r>
      <rPr>
        <b/>
        <vertAlign val="subscript"/>
        <sz val="10"/>
        <rFont val="Arial"/>
        <family val="2"/>
      </rPr>
      <t>LQ</t>
    </r>
    <r>
      <rPr>
        <b/>
        <sz val="10"/>
        <rFont val="Arial"/>
        <family val="2"/>
      </rPr>
      <t>)</t>
    </r>
  </si>
  <si>
    <r>
      <t>DU</t>
    </r>
    <r>
      <rPr>
        <b/>
        <vertAlign val="subscript"/>
        <sz val="10"/>
        <rFont val="Arial"/>
        <family val="2"/>
      </rPr>
      <t xml:space="preserve">(LQ) </t>
    </r>
    <r>
      <rPr>
        <b/>
        <sz val="10"/>
        <rFont val="Arial"/>
        <family val="2"/>
      </rPr>
      <t>or EU*</t>
    </r>
  </si>
  <si>
    <t>No Irrigation</t>
  </si>
  <si>
    <r>
      <t>LWR</t>
    </r>
    <r>
      <rPr>
        <b/>
        <vertAlign val="subscript"/>
        <sz val="10"/>
        <rFont val="Arial"/>
        <family val="2"/>
      </rPr>
      <t xml:space="preserve">H </t>
    </r>
    <r>
      <rPr>
        <b/>
        <sz val="10"/>
        <rFont val="Arial"/>
        <family val="2"/>
      </rPr>
      <t>(gal/month)</t>
    </r>
  </si>
  <si>
    <t>The following formula is used to calculate the LWR:</t>
  </si>
  <si>
    <t>Landscape Water Requirement for the Site (gal/month)</t>
  </si>
  <si>
    <r>
      <t>K</t>
    </r>
    <r>
      <rPr>
        <b/>
        <vertAlign val="subscript"/>
        <sz val="10"/>
        <rFont val="Arial"/>
        <family val="2"/>
      </rPr>
      <t>L</t>
    </r>
  </si>
  <si>
    <t>Hardscape</t>
  </si>
  <si>
    <t>Trees - Low water requirement</t>
  </si>
  <si>
    <t>Trees - Medium water requirement</t>
  </si>
  <si>
    <t>Trees - High water requirement</t>
  </si>
  <si>
    <t>Shrubs - Medium water requirement</t>
  </si>
  <si>
    <t>Groundcover - Medium water requirement</t>
  </si>
  <si>
    <t>Shrubs - High water requirement</t>
  </si>
  <si>
    <t>Groundcover - High water requirement</t>
  </si>
  <si>
    <r>
      <t xml:space="preserve">This water budget tool </t>
    </r>
    <r>
      <rPr>
        <b/>
        <sz val="10"/>
        <color indexed="62"/>
        <rFont val="Arial"/>
        <family val="2"/>
      </rPr>
      <t>shall</t>
    </r>
    <r>
      <rPr>
        <b/>
        <sz val="10"/>
        <color indexed="18"/>
        <rFont val="Arial"/>
        <family val="2"/>
      </rPr>
      <t xml:space="preserve"> be used to determine if the designed landscape meets Criteria 4.1.1.2 of the specification. </t>
    </r>
  </si>
  <si>
    <t>This worksheet determines the monthly Landscape Water Requirement (LWR) for a site based on the peak watering month.</t>
  </si>
  <si>
    <r>
      <t>This worksheet determines</t>
    </r>
    <r>
      <rPr>
        <b/>
        <sz val="14"/>
        <color indexed="10"/>
        <rFont val="Arial"/>
        <family val="2"/>
      </rPr>
      <t xml:space="preserve"> </t>
    </r>
    <r>
      <rPr>
        <b/>
        <sz val="14"/>
        <color indexed="18"/>
        <rFont val="Arial"/>
        <family val="2"/>
      </rPr>
      <t xml:space="preserve">the Landscape Water Allowance (LWA) </t>
    </r>
  </si>
  <si>
    <r>
      <t>STEP 1B - ENTER THE AVERAGE MONTHLY REFERENCE EVAPOTRANSPIRATION (ET</t>
    </r>
    <r>
      <rPr>
        <b/>
        <vertAlign val="subscript"/>
        <sz val="12"/>
        <rFont val="Arial"/>
        <family val="2"/>
      </rPr>
      <t>o</t>
    </r>
    <r>
      <rPr>
        <b/>
        <sz val="12"/>
        <rFont val="Arial"/>
        <family val="2"/>
      </rPr>
      <t xml:space="preserve">) </t>
    </r>
  </si>
  <si>
    <t xml:space="preserve">Source:  Based on LEED for Homes Rating System 2008. </t>
  </si>
  <si>
    <t xml:space="preserve">  and emmision uniformity (EU) applies to drip/micro-irrigation zones.</t>
  </si>
  <si>
    <t>(gallons/month)</t>
  </si>
  <si>
    <t>Turfgrass - Medium water requirement</t>
  </si>
  <si>
    <t>Turfgrass - High water requirement</t>
  </si>
  <si>
    <t>OUTPUT - WATER ALLOWANCE FOR THE SITE</t>
  </si>
  <si>
    <r>
      <t>ETAF</t>
    </r>
    <r>
      <rPr>
        <vertAlign val="subscript"/>
        <sz val="10"/>
        <rFont val="Arial"/>
        <family val="2"/>
      </rPr>
      <t xml:space="preserve"> </t>
    </r>
    <r>
      <rPr>
        <sz val="10"/>
        <rFont val="Arial"/>
        <family val="2"/>
      </rPr>
      <t>= Evapotranspiration adjustment factor (dimensionless),</t>
    </r>
  </si>
  <si>
    <r>
      <t>C</t>
    </r>
    <r>
      <rPr>
        <vertAlign val="subscript"/>
        <sz val="10"/>
        <rFont val="Arial"/>
        <family val="2"/>
      </rPr>
      <t>u</t>
    </r>
    <r>
      <rPr>
        <sz val="10"/>
        <rFont val="Arial"/>
        <family val="2"/>
      </rPr>
      <t xml:space="preserve"> = Conversion factor (0.6233 for results in gallons/month)</t>
    </r>
  </si>
  <si>
    <t>The LWA is the monthly water budget (i.e., allotment) for the site.  The following formula is used to calculate the LWA:</t>
  </si>
  <si>
    <t>City, State, Zip Code:</t>
  </si>
  <si>
    <t>Peak Watering Month:</t>
  </si>
  <si>
    <t>Turfgrass - Low water requirement</t>
  </si>
  <si>
    <t>Shrubs - Low water requirement</t>
  </si>
  <si>
    <t>Groundcover - Low water requirement</t>
  </si>
  <si>
    <t>Landscape Irrigation Scheduling and Water Management, IA  2005.</t>
  </si>
  <si>
    <t>Revised Draft Water-Efficient Single-Family New Home Specification: Water Budget Tool</t>
  </si>
  <si>
    <t>A =  Area of the landscape (square feet)</t>
  </si>
  <si>
    <t xml:space="preserve">If the landscape water requirement is LESS than the landscape water allowance, then the water budget criterion is met.  </t>
  </si>
  <si>
    <t>Please refer to the WaterSense Water Budget Approach for additional information.</t>
  </si>
  <si>
    <t>for a site based on its peak watering month.</t>
  </si>
  <si>
    <r>
      <t>ET</t>
    </r>
    <r>
      <rPr>
        <vertAlign val="subscript"/>
        <sz val="10"/>
        <rFont val="Arial"/>
        <family val="2"/>
      </rPr>
      <t>o</t>
    </r>
    <r>
      <rPr>
        <sz val="10"/>
        <rFont val="Arial"/>
        <family val="2"/>
      </rPr>
      <t xml:space="preserve"> =  Local reference evapotranspiration (inches/month)</t>
    </r>
  </si>
  <si>
    <t xml:space="preserve">              designated by WaterSense as 0.70 (70%)</t>
  </si>
  <si>
    <t xml:space="preserve">To calculate the LWA for a site, enter the landscapable area and average monthly reference evapotranspiration </t>
  </si>
  <si>
    <t>for the site's peak watering month. (Enter data in white cells only.)</t>
  </si>
  <si>
    <t>Average monthly reference ET (inches/month) for the site's peak watering month</t>
  </si>
  <si>
    <t>RTM = Run time multiplier, equal to 1/low quarter distribution uniformity (dimensionless)</t>
  </si>
  <si>
    <r>
      <t>ET</t>
    </r>
    <r>
      <rPr>
        <vertAlign val="subscript"/>
        <sz val="10"/>
        <rFont val="Arial"/>
        <family val="2"/>
      </rPr>
      <t>o</t>
    </r>
    <r>
      <rPr>
        <sz val="10"/>
        <rFont val="Arial"/>
        <family val="2"/>
      </rPr>
      <t xml:space="preserve"> = Local reference evapotranspiration (inches/month)</t>
    </r>
  </si>
  <si>
    <r>
      <t>R</t>
    </r>
    <r>
      <rPr>
        <vertAlign val="subscript"/>
        <sz val="10"/>
        <rFont val="Arial"/>
        <family val="2"/>
      </rPr>
      <t>a</t>
    </r>
    <r>
      <rPr>
        <sz val="10"/>
        <rFont val="Arial"/>
        <family val="2"/>
      </rPr>
      <t xml:space="preserve"> =Allowable rainfall, designated by WaterSense as 25% of average peak monthly rainfall</t>
    </r>
  </si>
  <si>
    <t xml:space="preserve">To calculate the LWR for the site, enter the information requested below for the site's peak watering month. (Enter data in white cells only.)  </t>
  </si>
  <si>
    <t>Average monthly rainfall (inches/month) for the site's peak watering month</t>
  </si>
  <si>
    <t>Monthly landscape water requirement (gallons/month) based on the site's peak watering month</t>
  </si>
  <si>
    <t>Monthly landscape water allowance (gallons/month) based on the site's peak watering month</t>
  </si>
  <si>
    <t>Water Requirements</t>
  </si>
  <si>
    <t>Low</t>
  </si>
  <si>
    <t>Medium</t>
  </si>
  <si>
    <t>High</t>
  </si>
  <si>
    <t>Trees</t>
  </si>
  <si>
    <t>Shrubs</t>
  </si>
  <si>
    <t>Groundcover</t>
  </si>
  <si>
    <t>Turfgrass</t>
  </si>
  <si>
    <t>Pool, Spa, or Water Feature</t>
  </si>
  <si>
    <t xml:space="preserve">Hardscape </t>
  </si>
  <si>
    <t>Nonvegetated Softscape</t>
  </si>
  <si>
    <t>0</t>
  </si>
  <si>
    <t>If NO, then the landscape and/or irrigation system needs to be redesigned to use less water.</t>
  </si>
  <si>
    <t xml:space="preserve">The designed landscape contains </t>
  </si>
  <si>
    <t>STEP 3A - REVIEW THE LWA AND LWR FROM PART 1 AND PART 2</t>
  </si>
  <si>
    <t>STEP 3B - REVIEW THE TOTAL AREA OF TURFGRASS* IN THE DESIGNED LANDSCAPE FROM STEP 2B</t>
  </si>
  <si>
    <t>*This includes the area of any pools, spas, and/or water features, designated by WaterSense to be counted as turfgrass.</t>
  </si>
  <si>
    <t xml:space="preserve">This is </t>
  </si>
  <si>
    <t>of the landscapable area.</t>
  </si>
  <si>
    <t xml:space="preserve">square feet of turfgrass.* </t>
  </si>
  <si>
    <r>
      <t xml:space="preserve">Next Step: Click on the next tab labeled </t>
    </r>
    <r>
      <rPr>
        <b/>
        <i/>
        <sz val="10"/>
        <rFont val="Arial"/>
        <family val="2"/>
      </rPr>
      <t>Part 2 - LWR</t>
    </r>
    <r>
      <rPr>
        <b/>
        <sz val="10"/>
        <rFont val="Arial"/>
        <family val="2"/>
      </rPr>
      <t xml:space="preserve"> to calculate the landscape water requirement.</t>
    </r>
  </si>
  <si>
    <r>
      <t xml:space="preserve">Next Step: Click on the next tab labeled </t>
    </r>
    <r>
      <rPr>
        <b/>
        <i/>
        <sz val="10"/>
        <rFont val="Arial"/>
        <family val="2"/>
      </rPr>
      <t xml:space="preserve">Part 3 - Results </t>
    </r>
    <r>
      <rPr>
        <b/>
        <sz val="10"/>
        <rFont val="Arial"/>
        <family val="2"/>
      </rPr>
      <t>to view the results.</t>
    </r>
  </si>
  <si>
    <t>If the landscape water requirement is GREATER than the landscape water allowance, then the landscape and/or irrigation system needs to be redesigned to use less water.</t>
  </si>
  <si>
    <t>NA</t>
  </si>
  <si>
    <t>Total Turf</t>
  </si>
  <si>
    <t>Irrigation Type Error</t>
  </si>
  <si>
    <t xml:space="preserve">STEP 2A - ENTER THE AVERAGE MONTHLY RAINFALL AT THE SITE (R) </t>
  </si>
  <si>
    <t>http:/cdo.ncdc.noaa.gov/cgi-bin/climatenormals/climatenormals.pl?directive=prod_select2&amp;prodtype=CLIM81&amp;subrnum</t>
  </si>
  <si>
    <t>Use the following link for source data:</t>
  </si>
  <si>
    <r>
      <t>*Lower quarter distribution uniformity (DU</t>
    </r>
    <r>
      <rPr>
        <vertAlign val="subscript"/>
        <sz val="8"/>
        <rFont val="Arial"/>
        <family val="2"/>
      </rPr>
      <t>LQ</t>
    </r>
    <r>
      <rPr>
        <sz val="8"/>
        <rFont val="Arial"/>
        <family val="0"/>
      </rPr>
      <t xml:space="preserve">) applies to sprinkler zones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</si>
</sst>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46">
    <font>
      <sz val="10"/>
      <name val="Arial"/>
      <family val="0"/>
    </font>
    <font>
      <sz val="11"/>
      <color indexed="8"/>
      <name val="Calibri"/>
      <family val="2"/>
    </font>
    <font>
      <b/>
      <sz val="10"/>
      <name val="Arial"/>
      <family val="2"/>
    </font>
    <font>
      <b/>
      <sz val="12"/>
      <name val="Arial"/>
      <family val="2"/>
    </font>
    <font>
      <b/>
      <sz val="12"/>
      <color indexed="18"/>
      <name val="Arial"/>
      <family val="2"/>
    </font>
    <font>
      <sz val="8"/>
      <name val="Arial"/>
      <family val="0"/>
    </font>
    <font>
      <sz val="12"/>
      <name val="Arial"/>
      <family val="2"/>
    </font>
    <font>
      <b/>
      <sz val="14"/>
      <color indexed="18"/>
      <name val="Arial"/>
      <family val="2"/>
    </font>
    <font>
      <b/>
      <sz val="10"/>
      <color indexed="18"/>
      <name val="Arial"/>
      <family val="2"/>
    </font>
    <font>
      <sz val="10"/>
      <color indexed="18"/>
      <name val="Arial"/>
      <family val="2"/>
    </font>
    <font>
      <b/>
      <sz val="12"/>
      <color indexed="62"/>
      <name val="Arial"/>
      <family val="2"/>
    </font>
    <font>
      <sz val="10"/>
      <color indexed="62"/>
      <name val="Arial"/>
      <family val="2"/>
    </font>
    <font>
      <vertAlign val="subscript"/>
      <sz val="10"/>
      <name val="Arial"/>
      <family val="2"/>
    </font>
    <font>
      <sz val="12"/>
      <color indexed="18"/>
      <name val="Arial"/>
      <family val="2"/>
    </font>
    <font>
      <b/>
      <vertAlign val="subscript"/>
      <sz val="10"/>
      <name val="Arial"/>
      <family val="2"/>
    </font>
    <font>
      <b/>
      <sz val="10"/>
      <color indexed="10"/>
      <name val="Arial"/>
      <family val="2"/>
    </font>
    <font>
      <b/>
      <vertAlign val="subscript"/>
      <sz val="12"/>
      <name val="Arial"/>
      <family val="2"/>
    </font>
    <font>
      <sz val="10"/>
      <color indexed="10"/>
      <name val="Arial"/>
      <family val="0"/>
    </font>
    <font>
      <sz val="12"/>
      <color indexed="10"/>
      <name val="Arial"/>
      <family val="2"/>
    </font>
    <font>
      <sz val="10"/>
      <color indexed="42"/>
      <name val="Arial"/>
      <family val="2"/>
    </font>
    <font>
      <b/>
      <sz val="12"/>
      <color indexed="10"/>
      <name val="Arial"/>
      <family val="2"/>
    </font>
    <font>
      <vertAlign val="subscript"/>
      <sz val="8"/>
      <name val="Arial"/>
      <family val="2"/>
    </font>
    <font>
      <sz val="10"/>
      <color indexed="22"/>
      <name val="Arial"/>
      <family val="0"/>
    </font>
    <font>
      <b/>
      <sz val="14"/>
      <color indexed="10"/>
      <name val="Arial"/>
      <family val="2"/>
    </font>
    <font>
      <sz val="8"/>
      <color indexed="10"/>
      <name val="Arial"/>
      <family val="0"/>
    </font>
    <font>
      <b/>
      <sz val="10"/>
      <color indexed="62"/>
      <name val="Arial"/>
      <family val="2"/>
    </font>
    <font>
      <sz val="11"/>
      <name val="Arial Narrow"/>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36"/>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style="medium"/>
      <top style="medium"/>
      <bottom style="medium"/>
    </border>
    <border>
      <left style="thin"/>
      <right style="thin"/>
      <top style="thin"/>
      <bottom style="medium"/>
    </border>
    <border>
      <left/>
      <right/>
      <top style="thin"/>
      <bottom style="thin"/>
    </border>
    <border>
      <left/>
      <right style="thin"/>
      <top style="thin"/>
      <bottom style="thin"/>
    </border>
    <border>
      <left style="medium"/>
      <right/>
      <top style="medium"/>
      <bottom style="medium"/>
    </border>
    <border>
      <left style="thin"/>
      <right style="thin"/>
      <top/>
      <bottom style="thin"/>
    </border>
    <border>
      <left style="thin"/>
      <right style="thin"/>
      <top style="thin"/>
      <bottom style="thin"/>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medium"/>
      <right style="thin"/>
      <top style="thin"/>
      <bottom style="medium"/>
    </border>
    <border>
      <left style="thin"/>
      <right style="medium"/>
      <top style="thin"/>
      <bottom style="thin"/>
    </border>
    <border>
      <left style="medium"/>
      <right style="thin"/>
      <top/>
      <bottom style="medium"/>
    </border>
    <border>
      <left style="thin"/>
      <right style="medium"/>
      <top style="medium"/>
      <bottom style="thin"/>
    </border>
    <border>
      <left style="thin"/>
      <right style="medium"/>
      <top style="thin"/>
      <bottom style="medium"/>
    </border>
    <border>
      <left/>
      <right>
        <color indexed="63"/>
      </right>
      <top style="medium"/>
      <bottom/>
    </border>
    <border>
      <left/>
      <right>
        <color indexed="63"/>
      </right>
      <top/>
      <bottom style="medium"/>
    </border>
    <border>
      <left/>
      <right>
        <color indexed="63"/>
      </right>
      <top style="thin"/>
      <bottom/>
    </border>
    <border>
      <left>
        <color indexed="63"/>
      </left>
      <right>
        <color indexed="63"/>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thin"/>
      <bottom/>
    </border>
    <border>
      <left style="thin"/>
      <right>
        <color indexed="63"/>
      </right>
      <top/>
      <bottom/>
    </border>
    <border>
      <left style="thin"/>
      <right/>
      <top style="medium"/>
      <bottom style="thin"/>
    </border>
    <border>
      <left/>
      <right style="thin"/>
      <top style="medium"/>
      <bottom style="thin"/>
    </border>
    <border>
      <left style="medium"/>
      <right/>
      <top style="thin"/>
      <bottom style="thin"/>
    </border>
    <border>
      <left style="medium"/>
      <right style="thin"/>
      <top style="medium"/>
      <bottom style="thin"/>
    </border>
    <border>
      <left style="thin"/>
      <right style="thin"/>
      <top style="medium"/>
      <bottom style="thin"/>
    </border>
    <border>
      <left style="medium"/>
      <right/>
      <top style="thin"/>
      <bottom style="medium"/>
    </border>
    <border>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right/>
      <top style="medium"/>
      <bottom style="medium"/>
    </border>
    <border>
      <left/>
      <right style="thin"/>
      <top style="medium"/>
      <bottom style="medium"/>
    </border>
    <border>
      <left style="thin"/>
      <right/>
      <top style="medium"/>
      <bottom style="mediu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3" fillId="3" borderId="0" applyNumberFormat="0" applyBorder="0" applyAlignment="0" applyProtection="0"/>
    <xf numFmtId="0" fontId="37" fillId="20" borderId="1" applyNumberFormat="0" applyAlignment="0" applyProtection="0"/>
    <xf numFmtId="0" fontId="3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5" fillId="0" borderId="0" applyNumberFormat="0" applyFill="0" applyBorder="0" applyAlignment="0" applyProtection="0"/>
    <xf numFmtId="0" fontId="32"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4" fillId="0" borderId="0" applyNumberFormat="0" applyFill="0" applyBorder="0" applyAlignment="0" applyProtection="0"/>
    <xf numFmtId="0" fontId="35" fillId="7" borderId="1" applyNumberFormat="0" applyAlignment="0" applyProtection="0"/>
    <xf numFmtId="0" fontId="38"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42" fillId="0" borderId="9" applyNumberFormat="0" applyFill="0" applyAlignment="0" applyProtection="0"/>
    <xf numFmtId="0" fontId="40" fillId="0" borderId="0" applyNumberFormat="0" applyFill="0" applyBorder="0" applyAlignment="0" applyProtection="0"/>
  </cellStyleXfs>
  <cellXfs count="274">
    <xf numFmtId="0" fontId="0" fillId="0" borderId="0" xfId="0" applyAlignment="1">
      <alignment/>
    </xf>
    <xf numFmtId="0" fontId="3" fillId="24" borderId="10" xfId="0" applyFont="1" applyFill="1" applyBorder="1" applyAlignment="1" applyProtection="1">
      <alignment/>
      <protection locked="0"/>
    </xf>
    <xf numFmtId="0" fontId="0" fillId="25" borderId="11" xfId="0" applyFill="1" applyBorder="1" applyAlignment="1" applyProtection="1">
      <alignment/>
      <protection/>
    </xf>
    <xf numFmtId="0" fontId="0" fillId="25" borderId="12" xfId="0" applyFill="1" applyBorder="1" applyAlignment="1" applyProtection="1">
      <alignment/>
      <protection/>
    </xf>
    <xf numFmtId="0" fontId="0" fillId="25" borderId="0" xfId="0" applyFill="1" applyBorder="1" applyAlignment="1" applyProtection="1">
      <alignment/>
      <protection/>
    </xf>
    <xf numFmtId="0" fontId="0" fillId="25" borderId="13" xfId="0" applyFill="1" applyBorder="1" applyAlignment="1" applyProtection="1">
      <alignment/>
      <protection/>
    </xf>
    <xf numFmtId="0" fontId="0" fillId="25" borderId="14" xfId="0" applyFill="1" applyBorder="1" applyAlignment="1" applyProtection="1">
      <alignment/>
      <protection/>
    </xf>
    <xf numFmtId="0" fontId="0" fillId="25" borderId="15" xfId="0" applyFill="1" applyBorder="1" applyAlignment="1" applyProtection="1">
      <alignment/>
      <protection/>
    </xf>
    <xf numFmtId="0" fontId="0" fillId="25" borderId="16" xfId="0" applyFill="1" applyBorder="1" applyAlignment="1" applyProtection="1">
      <alignment/>
      <protection/>
    </xf>
    <xf numFmtId="0" fontId="0" fillId="4" borderId="0" xfId="0" applyFill="1" applyAlignment="1" applyProtection="1">
      <alignment/>
      <protection/>
    </xf>
    <xf numFmtId="0" fontId="0" fillId="4" borderId="11" xfId="0" applyFill="1" applyBorder="1" applyAlignment="1" applyProtection="1">
      <alignment/>
      <protection/>
    </xf>
    <xf numFmtId="0" fontId="0" fillId="4" borderId="17" xfId="0" applyFill="1" applyBorder="1" applyAlignment="1" applyProtection="1">
      <alignment/>
      <protection/>
    </xf>
    <xf numFmtId="0" fontId="0" fillId="4" borderId="18" xfId="0" applyFill="1" applyBorder="1" applyAlignment="1" applyProtection="1">
      <alignment/>
      <protection/>
    </xf>
    <xf numFmtId="0" fontId="0" fillId="4" borderId="12" xfId="0" applyFill="1" applyBorder="1" applyAlignment="1" applyProtection="1">
      <alignment/>
      <protection/>
    </xf>
    <xf numFmtId="0" fontId="0" fillId="4" borderId="0" xfId="0" applyFill="1" applyBorder="1" applyAlignment="1" applyProtection="1">
      <alignment/>
      <protection/>
    </xf>
    <xf numFmtId="0" fontId="0" fillId="4" borderId="13" xfId="0" applyFill="1" applyBorder="1" applyAlignment="1" applyProtection="1">
      <alignment/>
      <protection/>
    </xf>
    <xf numFmtId="0" fontId="0" fillId="4" borderId="14" xfId="0" applyFill="1" applyBorder="1" applyAlignment="1" applyProtection="1">
      <alignment/>
      <protection/>
    </xf>
    <xf numFmtId="0" fontId="0" fillId="4" borderId="15" xfId="0" applyFill="1" applyBorder="1" applyAlignment="1" applyProtection="1">
      <alignment/>
      <protection/>
    </xf>
    <xf numFmtId="0" fontId="0" fillId="4" borderId="16" xfId="0" applyFill="1" applyBorder="1" applyAlignment="1" applyProtection="1">
      <alignment/>
      <protection/>
    </xf>
    <xf numFmtId="0" fontId="0" fillId="22" borderId="11" xfId="0" applyFill="1" applyBorder="1" applyAlignment="1" applyProtection="1">
      <alignment/>
      <protection/>
    </xf>
    <xf numFmtId="0" fontId="0" fillId="22" borderId="17" xfId="0" applyFill="1" applyBorder="1" applyAlignment="1" applyProtection="1">
      <alignment/>
      <protection/>
    </xf>
    <xf numFmtId="0" fontId="0" fillId="22" borderId="18" xfId="0" applyFill="1" applyBorder="1" applyAlignment="1" applyProtection="1">
      <alignment/>
      <protection/>
    </xf>
    <xf numFmtId="0" fontId="0" fillId="22" borderId="12" xfId="0" applyFill="1" applyBorder="1" applyAlignment="1" applyProtection="1">
      <alignment/>
      <protection/>
    </xf>
    <xf numFmtId="0" fontId="0" fillId="22" borderId="0" xfId="0" applyFill="1" applyBorder="1" applyAlignment="1" applyProtection="1">
      <alignment/>
      <protection/>
    </xf>
    <xf numFmtId="0" fontId="0" fillId="22" borderId="13" xfId="0" applyFill="1" applyBorder="1" applyAlignment="1" applyProtection="1">
      <alignment/>
      <protection/>
    </xf>
    <xf numFmtId="0" fontId="0" fillId="22" borderId="0" xfId="0" applyFont="1" applyFill="1" applyBorder="1" applyAlignment="1" applyProtection="1">
      <alignment/>
      <protection/>
    </xf>
    <xf numFmtId="0" fontId="0" fillId="22" borderId="14" xfId="0" applyFill="1" applyBorder="1" applyAlignment="1" applyProtection="1">
      <alignment/>
      <protection/>
    </xf>
    <xf numFmtId="0" fontId="0" fillId="22" borderId="15" xfId="0" applyFill="1" applyBorder="1" applyAlignment="1" applyProtection="1">
      <alignment/>
      <protection/>
    </xf>
    <xf numFmtId="0" fontId="0" fillId="22" borderId="15" xfId="0" applyFont="1" applyFill="1" applyBorder="1" applyAlignment="1" applyProtection="1">
      <alignment/>
      <protection/>
    </xf>
    <xf numFmtId="0" fontId="0" fillId="22" borderId="16" xfId="0"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6" fillId="0" borderId="0" xfId="0" applyFont="1" applyFill="1" applyAlignment="1" applyProtection="1">
      <alignment/>
      <protection/>
    </xf>
    <xf numFmtId="0" fontId="0" fillId="20" borderId="11" xfId="0" applyFill="1" applyBorder="1" applyAlignment="1" applyProtection="1">
      <alignment/>
      <protection/>
    </xf>
    <xf numFmtId="0" fontId="0" fillId="20" borderId="17" xfId="0" applyFill="1" applyBorder="1" applyAlignment="1" applyProtection="1">
      <alignment/>
      <protection/>
    </xf>
    <xf numFmtId="0" fontId="0" fillId="20" borderId="18" xfId="0" applyFill="1" applyBorder="1" applyAlignment="1" applyProtection="1">
      <alignment/>
      <protection/>
    </xf>
    <xf numFmtId="0" fontId="0" fillId="20" borderId="12" xfId="0" applyFill="1" applyBorder="1" applyAlignment="1" applyProtection="1">
      <alignment/>
      <protection/>
    </xf>
    <xf numFmtId="0" fontId="0" fillId="20" borderId="0" xfId="0" applyFill="1" applyBorder="1" applyAlignment="1" applyProtection="1">
      <alignment/>
      <protection/>
    </xf>
    <xf numFmtId="0" fontId="0" fillId="20" borderId="13" xfId="0" applyFill="1" applyBorder="1" applyAlignment="1" applyProtection="1">
      <alignment/>
      <protection/>
    </xf>
    <xf numFmtId="0" fontId="0" fillId="20" borderId="0" xfId="0" applyFont="1" applyFill="1" applyBorder="1" applyAlignment="1" applyProtection="1">
      <alignment/>
      <protection/>
    </xf>
    <xf numFmtId="0" fontId="0" fillId="20" borderId="14" xfId="0" applyFill="1" applyBorder="1" applyAlignment="1" applyProtection="1">
      <alignment/>
      <protection/>
    </xf>
    <xf numFmtId="0" fontId="0" fillId="20" borderId="15" xfId="0" applyFill="1" applyBorder="1" applyAlignment="1" applyProtection="1">
      <alignment/>
      <protection/>
    </xf>
    <xf numFmtId="0" fontId="0" fillId="20" borderId="16" xfId="0" applyFill="1" applyBorder="1" applyAlignment="1" applyProtection="1">
      <alignment/>
      <protection/>
    </xf>
    <xf numFmtId="0" fontId="3" fillId="20" borderId="0" xfId="0" applyFont="1" applyFill="1" applyBorder="1" applyAlignment="1" applyProtection="1">
      <alignment/>
      <protection/>
    </xf>
    <xf numFmtId="0" fontId="6" fillId="20" borderId="0" xfId="0" applyFont="1" applyFill="1" applyBorder="1" applyAlignment="1" applyProtection="1">
      <alignment/>
      <protection/>
    </xf>
    <xf numFmtId="0" fontId="0" fillId="4" borderId="0" xfId="0" applyFill="1" applyBorder="1" applyAlignment="1" applyProtection="1">
      <alignment horizontal="left"/>
      <protection/>
    </xf>
    <xf numFmtId="164" fontId="0" fillId="4" borderId="0" xfId="0" applyNumberFormat="1" applyFill="1" applyBorder="1" applyAlignment="1" applyProtection="1">
      <alignment/>
      <protection/>
    </xf>
    <xf numFmtId="0" fontId="4" fillId="4" borderId="0" xfId="0" applyFont="1" applyFill="1" applyBorder="1" applyAlignment="1" applyProtection="1">
      <alignment/>
      <protection/>
    </xf>
    <xf numFmtId="0" fontId="0" fillId="4" borderId="19" xfId="0" applyFill="1" applyBorder="1" applyAlignment="1" applyProtection="1">
      <alignment/>
      <protection/>
    </xf>
    <xf numFmtId="0" fontId="0" fillId="20" borderId="17" xfId="0" applyFont="1" applyFill="1" applyBorder="1" applyAlignment="1" applyProtection="1">
      <alignment/>
      <protection/>
    </xf>
    <xf numFmtId="0" fontId="10" fillId="20" borderId="0" xfId="0" applyFont="1" applyFill="1" applyBorder="1" applyAlignment="1" applyProtection="1">
      <alignment/>
      <protection/>
    </xf>
    <xf numFmtId="0" fontId="6" fillId="20" borderId="13" xfId="0" applyFont="1" applyFill="1" applyBorder="1" applyAlignment="1" applyProtection="1">
      <alignment/>
      <protection/>
    </xf>
    <xf numFmtId="0" fontId="0" fillId="4" borderId="17" xfId="0" applyFill="1" applyBorder="1" applyAlignment="1" applyProtection="1">
      <alignment horizontal="left"/>
      <protection/>
    </xf>
    <xf numFmtId="164" fontId="0" fillId="4" borderId="17" xfId="0" applyNumberFormat="1" applyFill="1" applyBorder="1" applyAlignment="1" applyProtection="1">
      <alignment/>
      <protection/>
    </xf>
    <xf numFmtId="0" fontId="3" fillId="4" borderId="19" xfId="0" applyFont="1" applyFill="1" applyBorder="1" applyAlignment="1" applyProtection="1">
      <alignment horizontal="left" vertical="center"/>
      <protection/>
    </xf>
    <xf numFmtId="0" fontId="0" fillId="4" borderId="19" xfId="0" applyFont="1" applyFill="1" applyBorder="1" applyAlignment="1" applyProtection="1">
      <alignment horizontal="left"/>
      <protection/>
    </xf>
    <xf numFmtId="164" fontId="0" fillId="4" borderId="19" xfId="0" applyNumberFormat="1" applyFont="1" applyFill="1" applyBorder="1" applyAlignment="1" applyProtection="1">
      <alignment horizontal="left"/>
      <protection/>
    </xf>
    <xf numFmtId="0" fontId="2" fillId="25" borderId="20" xfId="0" applyFont="1" applyFill="1" applyBorder="1" applyAlignment="1" applyProtection="1">
      <alignment/>
      <protection/>
    </xf>
    <xf numFmtId="0" fontId="2" fillId="25" borderId="21" xfId="0" applyFont="1" applyFill="1" applyBorder="1" applyAlignment="1" applyProtection="1">
      <alignment/>
      <protection/>
    </xf>
    <xf numFmtId="0" fontId="0" fillId="25" borderId="21" xfId="0" applyFill="1" applyBorder="1" applyAlignment="1" applyProtection="1">
      <alignment/>
      <protection/>
    </xf>
    <xf numFmtId="0" fontId="0" fillId="25" borderId="22" xfId="0" applyFill="1" applyBorder="1" applyAlignment="1" applyProtection="1">
      <alignment/>
      <protection/>
    </xf>
    <xf numFmtId="0" fontId="2" fillId="25" borderId="23" xfId="0" applyFont="1" applyFill="1" applyBorder="1" applyAlignment="1" applyProtection="1">
      <alignment/>
      <protection/>
    </xf>
    <xf numFmtId="0" fontId="2" fillId="25" borderId="19" xfId="0" applyFont="1" applyFill="1" applyBorder="1" applyAlignment="1" applyProtection="1">
      <alignment/>
      <protection/>
    </xf>
    <xf numFmtId="0" fontId="0" fillId="25" borderId="19" xfId="0" applyFill="1" applyBorder="1" applyAlignment="1" applyProtection="1">
      <alignment/>
      <protection/>
    </xf>
    <xf numFmtId="0" fontId="0" fillId="25" borderId="24" xfId="0" applyFill="1" applyBorder="1" applyAlignment="1" applyProtection="1">
      <alignment/>
      <protection/>
    </xf>
    <xf numFmtId="0" fontId="11" fillId="25" borderId="15" xfId="0" applyFont="1" applyFill="1" applyBorder="1" applyAlignment="1" applyProtection="1">
      <alignment/>
      <protection/>
    </xf>
    <xf numFmtId="0" fontId="11" fillId="25" borderId="15" xfId="0" applyFont="1" applyFill="1" applyBorder="1" applyAlignment="1" applyProtection="1">
      <alignment horizontal="left"/>
      <protection/>
    </xf>
    <xf numFmtId="0" fontId="0" fillId="22" borderId="0" xfId="0" applyFill="1" applyAlignment="1">
      <alignment/>
    </xf>
    <xf numFmtId="164" fontId="0" fillId="0" borderId="0" xfId="0" applyNumberFormat="1" applyFill="1" applyBorder="1" applyAlignment="1" applyProtection="1">
      <alignment/>
      <protection/>
    </xf>
    <xf numFmtId="0" fontId="0" fillId="0" borderId="0" xfId="0" applyFill="1" applyBorder="1" applyAlignment="1" applyProtection="1">
      <alignment horizontal="left"/>
      <protection/>
    </xf>
    <xf numFmtId="0" fontId="0" fillId="0" borderId="0" xfId="0" applyFont="1" applyFill="1" applyBorder="1" applyAlignment="1" applyProtection="1">
      <alignment horizontal="left"/>
      <protection/>
    </xf>
    <xf numFmtId="164" fontId="0" fillId="0" borderId="0" xfId="0" applyNumberFormat="1" applyFont="1" applyFill="1" applyBorder="1" applyAlignment="1" applyProtection="1">
      <alignment horizontal="left"/>
      <protection/>
    </xf>
    <xf numFmtId="0" fontId="0" fillId="0" borderId="0" xfId="0" applyFill="1" applyBorder="1" applyAlignment="1" applyProtection="1">
      <alignment/>
      <protection/>
    </xf>
    <xf numFmtId="0" fontId="4" fillId="20" borderId="17" xfId="0" applyFont="1" applyFill="1" applyBorder="1" applyAlignment="1" applyProtection="1">
      <alignment/>
      <protection/>
    </xf>
    <xf numFmtId="0" fontId="9" fillId="20" borderId="17" xfId="0" applyFont="1" applyFill="1" applyBorder="1" applyAlignment="1" applyProtection="1">
      <alignment/>
      <protection/>
    </xf>
    <xf numFmtId="0" fontId="7" fillId="22" borderId="0" xfId="0" applyFont="1" applyFill="1" applyBorder="1" applyAlignment="1" applyProtection="1">
      <alignment/>
      <protection/>
    </xf>
    <xf numFmtId="0" fontId="9" fillId="22" borderId="0" xfId="0" applyFont="1" applyFill="1" applyBorder="1" applyAlignment="1" applyProtection="1">
      <alignment/>
      <protection/>
    </xf>
    <xf numFmtId="0" fontId="9" fillId="22" borderId="13" xfId="0" applyFont="1" applyFill="1" applyBorder="1" applyAlignment="1" applyProtection="1">
      <alignment/>
      <protection/>
    </xf>
    <xf numFmtId="0" fontId="7" fillId="25" borderId="17" xfId="0" applyFont="1" applyFill="1" applyBorder="1" applyAlignment="1" applyProtection="1">
      <alignment/>
      <protection/>
    </xf>
    <xf numFmtId="0" fontId="9" fillId="25" borderId="17" xfId="0" applyFont="1" applyFill="1" applyBorder="1" applyAlignment="1" applyProtection="1">
      <alignment/>
      <protection/>
    </xf>
    <xf numFmtId="0" fontId="9" fillId="25" borderId="18" xfId="0" applyFont="1" applyFill="1" applyBorder="1" applyAlignment="1" applyProtection="1">
      <alignment/>
      <protection/>
    </xf>
    <xf numFmtId="0" fontId="8" fillId="25" borderId="0" xfId="0" applyFont="1" applyFill="1" applyBorder="1" applyAlignment="1" applyProtection="1">
      <alignment/>
      <protection/>
    </xf>
    <xf numFmtId="0" fontId="9" fillId="25" borderId="0" xfId="0" applyFont="1" applyFill="1" applyBorder="1" applyAlignment="1" applyProtection="1">
      <alignment/>
      <protection/>
    </xf>
    <xf numFmtId="0" fontId="9" fillId="25" borderId="13" xfId="0" applyFont="1" applyFill="1" applyBorder="1" applyAlignment="1" applyProtection="1">
      <alignment/>
      <protection/>
    </xf>
    <xf numFmtId="0" fontId="4" fillId="20" borderId="0" xfId="0" applyFont="1" applyFill="1" applyBorder="1" applyAlignment="1" applyProtection="1">
      <alignment/>
      <protection/>
    </xf>
    <xf numFmtId="0" fontId="9" fillId="20" borderId="0" xfId="0" applyFont="1" applyFill="1" applyBorder="1" applyAlignment="1" applyProtection="1">
      <alignment/>
      <protection/>
    </xf>
    <xf numFmtId="0" fontId="13" fillId="20" borderId="0" xfId="0" applyFont="1" applyFill="1" applyBorder="1" applyAlignment="1" applyProtection="1">
      <alignment/>
      <protection/>
    </xf>
    <xf numFmtId="0" fontId="0" fillId="20" borderId="0" xfId="0" applyFill="1" applyAlignment="1" applyProtection="1">
      <alignment/>
      <protection/>
    </xf>
    <xf numFmtId="0" fontId="0" fillId="20" borderId="0" xfId="0" applyFill="1" applyBorder="1" applyAlignment="1" applyProtection="1">
      <alignment/>
      <protection/>
    </xf>
    <xf numFmtId="0" fontId="0" fillId="24" borderId="0" xfId="0" applyFill="1" applyAlignment="1" applyProtection="1">
      <alignment/>
      <protection/>
    </xf>
    <xf numFmtId="0" fontId="0" fillId="4" borderId="0" xfId="0" applyFont="1" applyFill="1" applyBorder="1" applyAlignment="1" applyProtection="1">
      <alignment horizontal="left"/>
      <protection/>
    </xf>
    <xf numFmtId="3" fontId="3" fillId="25" borderId="10" xfId="0" applyNumberFormat="1" applyFont="1" applyFill="1" applyBorder="1" applyAlignment="1" applyProtection="1">
      <alignment/>
      <protection/>
    </xf>
    <xf numFmtId="0" fontId="0" fillId="22" borderId="0" xfId="0" applyFill="1" applyAlignment="1" applyProtection="1">
      <alignment/>
      <protection/>
    </xf>
    <xf numFmtId="0" fontId="4" fillId="20" borderId="0" xfId="0" applyFont="1" applyFill="1" applyBorder="1" applyAlignment="1" applyProtection="1">
      <alignment horizontal="right"/>
      <protection/>
    </xf>
    <xf numFmtId="0" fontId="4" fillId="20" borderId="0" xfId="0" applyFont="1" applyFill="1" applyBorder="1" applyAlignment="1" applyProtection="1">
      <alignment/>
      <protection/>
    </xf>
    <xf numFmtId="0" fontId="9" fillId="20" borderId="0" xfId="0" applyFont="1" applyFill="1" applyBorder="1" applyAlignment="1" applyProtection="1">
      <alignment/>
      <protection/>
    </xf>
    <xf numFmtId="0" fontId="13" fillId="25" borderId="25" xfId="0" applyFont="1" applyFill="1" applyBorder="1" applyAlignment="1" applyProtection="1">
      <alignment/>
      <protection/>
    </xf>
    <xf numFmtId="0" fontId="15" fillId="22" borderId="15" xfId="0" applyFont="1" applyFill="1" applyBorder="1" applyAlignment="1" applyProtection="1">
      <alignment/>
      <protection/>
    </xf>
    <xf numFmtId="0" fontId="17" fillId="22" borderId="0" xfId="0" applyFont="1" applyFill="1" applyBorder="1" applyAlignment="1" applyProtection="1">
      <alignment/>
      <protection/>
    </xf>
    <xf numFmtId="0" fontId="17" fillId="22" borderId="14" xfId="0" applyFont="1" applyFill="1" applyBorder="1" applyAlignment="1" applyProtection="1">
      <alignment/>
      <protection/>
    </xf>
    <xf numFmtId="0" fontId="17" fillId="20" borderId="0" xfId="0" applyFont="1" applyFill="1" applyBorder="1" applyAlignment="1" applyProtection="1">
      <alignment/>
      <protection/>
    </xf>
    <xf numFmtId="0" fontId="17" fillId="0" borderId="0" xfId="0" applyFont="1" applyFill="1" applyAlignment="1" applyProtection="1">
      <alignment/>
      <protection/>
    </xf>
    <xf numFmtId="0" fontId="17" fillId="4" borderId="0" xfId="0" applyFont="1" applyFill="1" applyBorder="1" applyAlignment="1" applyProtection="1">
      <alignment/>
      <protection/>
    </xf>
    <xf numFmtId="3" fontId="3" fillId="4" borderId="0" xfId="0" applyNumberFormat="1" applyFont="1" applyFill="1" applyBorder="1" applyAlignment="1" applyProtection="1">
      <alignment/>
      <protection/>
    </xf>
    <xf numFmtId="3" fontId="0" fillId="24" borderId="26" xfId="0" applyNumberFormat="1" applyFill="1" applyBorder="1" applyAlignment="1" applyProtection="1">
      <alignment horizontal="center"/>
      <protection locked="0"/>
    </xf>
    <xf numFmtId="0" fontId="0" fillId="25" borderId="0" xfId="0" applyFill="1" applyAlignment="1" applyProtection="1">
      <alignment/>
      <protection/>
    </xf>
    <xf numFmtId="0" fontId="0" fillId="24" borderId="27" xfId="0" applyFont="1" applyFill="1" applyBorder="1" applyAlignment="1" applyProtection="1">
      <alignment/>
      <protection/>
    </xf>
    <xf numFmtId="0" fontId="0" fillId="24" borderId="28" xfId="0" applyFont="1" applyFill="1" applyBorder="1" applyAlignment="1" applyProtection="1">
      <alignment/>
      <protection/>
    </xf>
    <xf numFmtId="0" fontId="0" fillId="25" borderId="0" xfId="0" applyFont="1" applyFill="1" applyBorder="1" applyAlignment="1" applyProtection="1">
      <alignment/>
      <protection/>
    </xf>
    <xf numFmtId="0" fontId="20" fillId="22" borderId="17" xfId="0" applyFont="1" applyFill="1" applyBorder="1" applyAlignment="1" applyProtection="1">
      <alignment horizontal="left"/>
      <protection/>
    </xf>
    <xf numFmtId="0" fontId="20" fillId="22" borderId="17" xfId="0" applyFont="1" applyFill="1" applyBorder="1" applyAlignment="1" applyProtection="1">
      <alignment horizontal="left" wrapText="1"/>
      <protection/>
    </xf>
    <xf numFmtId="0" fontId="13" fillId="20" borderId="0" xfId="0" applyFont="1" applyFill="1" applyBorder="1" applyAlignment="1" applyProtection="1">
      <alignment/>
      <protection/>
    </xf>
    <xf numFmtId="0" fontId="5" fillId="20" borderId="0" xfId="0" applyFont="1" applyFill="1" applyBorder="1" applyAlignment="1" applyProtection="1">
      <alignment vertical="top"/>
      <protection/>
    </xf>
    <xf numFmtId="0" fontId="9" fillId="25" borderId="0" xfId="0" applyFont="1" applyFill="1" applyBorder="1" applyAlignment="1" applyProtection="1">
      <alignment horizontal="left"/>
      <protection/>
    </xf>
    <xf numFmtId="0" fontId="9" fillId="25" borderId="0" xfId="0" applyFont="1" applyFill="1" applyBorder="1" applyAlignment="1" applyProtection="1">
      <alignment/>
      <protection/>
    </xf>
    <xf numFmtId="0" fontId="9" fillId="20" borderId="0" xfId="0" applyFont="1" applyFill="1" applyAlignment="1" applyProtection="1">
      <alignment/>
      <protection/>
    </xf>
    <xf numFmtId="9" fontId="3" fillId="25" borderId="10" xfId="0" applyNumberFormat="1" applyFont="1" applyFill="1" applyBorder="1" applyAlignment="1" applyProtection="1">
      <alignment horizontal="center"/>
      <protection/>
    </xf>
    <xf numFmtId="3" fontId="3" fillId="25" borderId="10" xfId="0" applyNumberFormat="1" applyFont="1" applyFill="1" applyBorder="1" applyAlignment="1" applyProtection="1">
      <alignment horizontal="center"/>
      <protection/>
    </xf>
    <xf numFmtId="3" fontId="4" fillId="25" borderId="29" xfId="0" applyNumberFormat="1" applyFont="1" applyFill="1" applyBorder="1" applyAlignment="1" applyProtection="1">
      <alignment horizontal="center"/>
      <protection/>
    </xf>
    <xf numFmtId="0" fontId="13" fillId="25" borderId="25" xfId="0" applyFont="1" applyFill="1" applyBorder="1" applyAlignment="1" applyProtection="1">
      <alignment horizontal="left"/>
      <protection/>
    </xf>
    <xf numFmtId="3" fontId="3" fillId="0" borderId="10" xfId="0" applyNumberFormat="1" applyFont="1" applyFill="1" applyBorder="1" applyAlignment="1" applyProtection="1">
      <alignment/>
      <protection locked="0"/>
    </xf>
    <xf numFmtId="166" fontId="3" fillId="0" borderId="10" xfId="0" applyNumberFormat="1" applyFont="1" applyFill="1" applyBorder="1" applyAlignment="1" applyProtection="1">
      <alignment/>
      <protection locked="0"/>
    </xf>
    <xf numFmtId="0" fontId="9" fillId="25" borderId="13" xfId="0" applyFont="1" applyFill="1" applyBorder="1" applyAlignment="1" applyProtection="1">
      <alignment/>
      <protection/>
    </xf>
    <xf numFmtId="164" fontId="0" fillId="4" borderId="0" xfId="0" applyNumberFormat="1" applyFont="1" applyFill="1" applyBorder="1" applyAlignment="1" applyProtection="1">
      <alignment horizontal="left"/>
      <protection/>
    </xf>
    <xf numFmtId="0" fontId="5" fillId="20" borderId="0" xfId="0" applyFont="1" applyFill="1" applyBorder="1" applyAlignment="1" applyProtection="1">
      <alignment/>
      <protection/>
    </xf>
    <xf numFmtId="3" fontId="0" fillId="24" borderId="30" xfId="0" applyNumberFormat="1" applyFill="1" applyBorder="1" applyAlignment="1" applyProtection="1">
      <alignment horizontal="center"/>
      <protection locked="0"/>
    </xf>
    <xf numFmtId="3" fontId="0" fillId="24" borderId="31" xfId="0" applyNumberFormat="1" applyFill="1" applyBorder="1" applyAlignment="1" applyProtection="1">
      <alignment horizontal="center"/>
      <protection locked="0"/>
    </xf>
    <xf numFmtId="9" fontId="0" fillId="4" borderId="30" xfId="59" applyNumberFormat="1" applyFont="1" applyFill="1" applyBorder="1" applyAlignment="1" applyProtection="1">
      <alignment horizontal="center"/>
      <protection/>
    </xf>
    <xf numFmtId="0" fontId="0" fillId="24" borderId="32" xfId="0" applyFont="1" applyFill="1" applyBorder="1" applyAlignment="1" applyProtection="1">
      <alignment/>
      <protection locked="0"/>
    </xf>
    <xf numFmtId="0" fontId="0" fillId="0" borderId="30" xfId="0" applyFill="1" applyBorder="1" applyAlignment="1" applyProtection="1">
      <alignment horizontal="center"/>
      <protection locked="0"/>
    </xf>
    <xf numFmtId="0" fontId="2" fillId="4" borderId="33" xfId="0" applyFont="1" applyFill="1" applyBorder="1" applyAlignment="1" applyProtection="1">
      <alignment horizontal="center" wrapText="1"/>
      <protection/>
    </xf>
    <xf numFmtId="0" fontId="2" fillId="4" borderId="34" xfId="0" applyFont="1" applyFill="1" applyBorder="1" applyAlignment="1" applyProtection="1">
      <alignment horizontal="center" wrapText="1"/>
      <protection/>
    </xf>
    <xf numFmtId="0" fontId="2" fillId="4" borderId="35" xfId="0" applyFont="1" applyFill="1" applyBorder="1" applyAlignment="1" applyProtection="1">
      <alignment horizontal="center" wrapText="1"/>
      <protection/>
    </xf>
    <xf numFmtId="0" fontId="0" fillId="4" borderId="36" xfId="0" applyFill="1" applyBorder="1" applyAlignment="1" applyProtection="1">
      <alignment horizontal="center"/>
      <protection/>
    </xf>
    <xf numFmtId="0" fontId="0" fillId="4" borderId="30" xfId="0" applyFill="1" applyBorder="1" applyAlignment="1" applyProtection="1">
      <alignment horizontal="center"/>
      <protection/>
    </xf>
    <xf numFmtId="165" fontId="0" fillId="4" borderId="37" xfId="42" applyNumberFormat="1" applyFont="1" applyFill="1" applyBorder="1" applyAlignment="1" applyProtection="1">
      <alignment horizontal="center"/>
      <protection/>
    </xf>
    <xf numFmtId="0" fontId="0" fillId="4" borderId="38" xfId="0" applyFill="1" applyBorder="1" applyAlignment="1" applyProtection="1">
      <alignment horizontal="center"/>
      <protection/>
    </xf>
    <xf numFmtId="0" fontId="2" fillId="0" borderId="0" xfId="0" applyFont="1" applyFill="1" applyBorder="1" applyAlignment="1" applyProtection="1">
      <alignment vertical="center"/>
      <protection/>
    </xf>
    <xf numFmtId="0" fontId="0" fillId="4" borderId="39" xfId="0" applyFill="1" applyBorder="1" applyAlignment="1" applyProtection="1">
      <alignment horizontal="center"/>
      <protection/>
    </xf>
    <xf numFmtId="0" fontId="2" fillId="4" borderId="29" xfId="0" applyFont="1" applyFill="1" applyBorder="1" applyAlignment="1" applyProtection="1">
      <alignment vertical="center" wrapText="1"/>
      <protection/>
    </xf>
    <xf numFmtId="3" fontId="0" fillId="25" borderId="10" xfId="0" applyNumberFormat="1" applyFont="1" applyFill="1" applyBorder="1" applyAlignment="1" applyProtection="1">
      <alignment horizontal="center"/>
      <protection/>
    </xf>
    <xf numFmtId="165" fontId="0" fillId="25" borderId="35" xfId="42" applyNumberFormat="1" applyFont="1" applyFill="1" applyBorder="1" applyAlignment="1" applyProtection="1">
      <alignment/>
      <protection/>
    </xf>
    <xf numFmtId="0" fontId="2" fillId="20" borderId="0" xfId="0" applyFont="1" applyFill="1" applyBorder="1" applyAlignment="1" applyProtection="1">
      <alignment horizontal="center" vertical="center"/>
      <protection/>
    </xf>
    <xf numFmtId="0" fontId="0" fillId="20" borderId="0" xfId="0" applyFont="1" applyFill="1" applyBorder="1" applyAlignment="1" applyProtection="1">
      <alignment horizontal="center" vertical="center"/>
      <protection/>
    </xf>
    <xf numFmtId="0" fontId="0" fillId="4" borderId="36" xfId="0" applyFont="1" applyFill="1" applyBorder="1" applyAlignment="1" applyProtection="1">
      <alignment vertical="center" wrapText="1"/>
      <protection/>
    </xf>
    <xf numFmtId="49" fontId="0" fillId="20" borderId="0" xfId="0" applyNumberFormat="1" applyFont="1" applyFill="1" applyBorder="1" applyAlignment="1" applyProtection="1">
      <alignment horizontal="center" vertical="center"/>
      <protection/>
    </xf>
    <xf numFmtId="0" fontId="0" fillId="4" borderId="38" xfId="0" applyFont="1" applyFill="1" applyBorder="1" applyAlignment="1" applyProtection="1">
      <alignment vertical="center"/>
      <protection/>
    </xf>
    <xf numFmtId="49" fontId="0" fillId="20" borderId="0" xfId="0" applyNumberFormat="1" applyFont="1" applyFill="1" applyBorder="1" applyAlignment="1" applyProtection="1">
      <alignment vertical="center"/>
      <protection/>
    </xf>
    <xf numFmtId="49" fontId="0" fillId="20" borderId="0" xfId="0" applyNumberFormat="1" applyFont="1" applyFill="1" applyBorder="1" applyAlignment="1" applyProtection="1">
      <alignment horizontal="left" vertical="center"/>
      <protection/>
    </xf>
    <xf numFmtId="49" fontId="19" fillId="20" borderId="0" xfId="0" applyNumberFormat="1" applyFont="1" applyFill="1" applyBorder="1" applyAlignment="1" applyProtection="1">
      <alignment horizontal="left" vertical="center" shrinkToFit="1"/>
      <protection/>
    </xf>
    <xf numFmtId="0" fontId="9" fillId="0" borderId="0" xfId="0" applyFont="1" applyFill="1" applyBorder="1" applyAlignment="1" applyProtection="1">
      <alignment/>
      <protection/>
    </xf>
    <xf numFmtId="0" fontId="10" fillId="0" borderId="0" xfId="0" applyFont="1" applyFill="1" applyBorder="1" applyAlignment="1" applyProtection="1">
      <alignment/>
      <protection/>
    </xf>
    <xf numFmtId="0" fontId="6" fillId="0" borderId="0" xfId="0" applyFont="1" applyFill="1" applyBorder="1" applyAlignment="1" applyProtection="1">
      <alignment/>
      <protection/>
    </xf>
    <xf numFmtId="0" fontId="10" fillId="20" borderId="13" xfId="0" applyFont="1" applyFill="1" applyBorder="1" applyAlignment="1" applyProtection="1">
      <alignment/>
      <protection/>
    </xf>
    <xf numFmtId="0" fontId="5" fillId="20" borderId="0" xfId="0" applyFont="1" applyFill="1" applyAlignment="1" applyProtection="1">
      <alignment/>
      <protection/>
    </xf>
    <xf numFmtId="0" fontId="2" fillId="4" borderId="33" xfId="0" applyFont="1" applyFill="1" applyBorder="1" applyAlignment="1" applyProtection="1">
      <alignment horizontal="center" vertical="center"/>
      <protection/>
    </xf>
    <xf numFmtId="0" fontId="0" fillId="25" borderId="0" xfId="0" applyFont="1" applyFill="1" applyBorder="1" applyAlignment="1" applyProtection="1">
      <alignment/>
      <protection locked="0"/>
    </xf>
    <xf numFmtId="0" fontId="24" fillId="20" borderId="0" xfId="0" applyFont="1" applyFill="1" applyAlignment="1" applyProtection="1">
      <alignment/>
      <protection/>
    </xf>
    <xf numFmtId="2" fontId="2" fillId="4" borderId="35" xfId="0" applyNumberFormat="1" applyFont="1" applyFill="1" applyBorder="1" applyAlignment="1" applyProtection="1">
      <alignment horizontal="center" vertical="center"/>
      <protection/>
    </xf>
    <xf numFmtId="0" fontId="5" fillId="20" borderId="0" xfId="0" applyFont="1" applyFill="1" applyBorder="1" applyAlignment="1" applyProtection="1">
      <alignment/>
      <protection/>
    </xf>
    <xf numFmtId="9" fontId="0" fillId="4" borderId="40" xfId="44" applyNumberFormat="1" applyFont="1" applyFill="1" applyBorder="1" applyAlignment="1" applyProtection="1">
      <alignment horizontal="center" vertical="center"/>
      <protection/>
    </xf>
    <xf numFmtId="9" fontId="0" fillId="4" borderId="37" xfId="44" applyNumberFormat="1" applyFont="1" applyFill="1" applyBorder="1" applyAlignment="1" applyProtection="1">
      <alignment horizontal="center" vertical="center"/>
      <protection/>
    </xf>
    <xf numFmtId="0" fontId="0" fillId="4" borderId="41" xfId="0" applyFont="1" applyFill="1" applyBorder="1" applyAlignment="1" applyProtection="1">
      <alignment vertical="center"/>
      <protection/>
    </xf>
    <xf numFmtId="0" fontId="0" fillId="4" borderId="24" xfId="0" applyFill="1" applyBorder="1" applyAlignment="1" applyProtection="1">
      <alignment horizontal="center"/>
      <protection/>
    </xf>
    <xf numFmtId="0" fontId="0" fillId="22" borderId="0" xfId="0" applyFont="1" applyFill="1" applyBorder="1" applyAlignment="1" applyProtection="1">
      <alignment/>
      <protection/>
    </xf>
    <xf numFmtId="0" fontId="22" fillId="20" borderId="0" xfId="0" applyFont="1" applyFill="1" applyBorder="1" applyAlignment="1" applyProtection="1">
      <alignment horizontal="center"/>
      <protection/>
    </xf>
    <xf numFmtId="0" fontId="2" fillId="4" borderId="35" xfId="0" applyFont="1" applyFill="1" applyBorder="1" applyAlignment="1" applyProtection="1">
      <alignment horizontal="center" vertical="center"/>
      <protection/>
    </xf>
    <xf numFmtId="0" fontId="0" fillId="4" borderId="42" xfId="0" applyNumberFormat="1" applyFont="1" applyFill="1" applyBorder="1" applyAlignment="1" applyProtection="1">
      <alignment horizontal="center" vertical="center"/>
      <protection/>
    </xf>
    <xf numFmtId="0" fontId="0" fillId="4" borderId="40" xfId="0" applyNumberFormat="1" applyFont="1" applyFill="1" applyBorder="1" applyAlignment="1" applyProtection="1">
      <alignment horizontal="center" vertical="center"/>
      <protection/>
    </xf>
    <xf numFmtId="0" fontId="0" fillId="4" borderId="40" xfId="0" applyFont="1" applyFill="1" applyBorder="1" applyAlignment="1" applyProtection="1">
      <alignment horizontal="center"/>
      <protection/>
    </xf>
    <xf numFmtId="0" fontId="0" fillId="4" borderId="40" xfId="0" applyNumberFormat="1" applyFont="1" applyFill="1" applyBorder="1" applyAlignment="1" applyProtection="1">
      <alignment horizontal="center" vertical="center"/>
      <protection locked="0"/>
    </xf>
    <xf numFmtId="0" fontId="0" fillId="4" borderId="40" xfId="0" applyFont="1" applyFill="1" applyBorder="1" applyAlignment="1" applyProtection="1">
      <alignment horizontal="center"/>
      <protection locked="0"/>
    </xf>
    <xf numFmtId="0" fontId="0" fillId="4" borderId="43" xfId="0" applyNumberFormat="1" applyFont="1" applyFill="1" applyBorder="1" applyAlignment="1" applyProtection="1">
      <alignment horizontal="center" vertical="center"/>
      <protection locked="0"/>
    </xf>
    <xf numFmtId="0" fontId="0" fillId="22" borderId="0" xfId="0" applyFont="1" applyFill="1" applyBorder="1" applyAlignment="1" applyProtection="1">
      <alignment horizontal="left"/>
      <protection/>
    </xf>
    <xf numFmtId="0" fontId="0" fillId="25" borderId="27" xfId="0" applyFont="1" applyFill="1" applyBorder="1" applyAlignment="1" applyProtection="1">
      <alignment/>
      <protection/>
    </xf>
    <xf numFmtId="0" fontId="0" fillId="25" borderId="28" xfId="0" applyFont="1" applyFill="1" applyBorder="1" applyAlignment="1" applyProtection="1">
      <alignment/>
      <protection/>
    </xf>
    <xf numFmtId="0" fontId="0" fillId="25" borderId="32" xfId="0" applyFont="1" applyFill="1" applyBorder="1" applyAlignment="1" applyProtection="1">
      <alignment/>
      <protection/>
    </xf>
    <xf numFmtId="0" fontId="0" fillId="25" borderId="17" xfId="0" applyFill="1" applyBorder="1" applyAlignment="1" applyProtection="1">
      <alignment/>
      <protection/>
    </xf>
    <xf numFmtId="0" fontId="26" fillId="0" borderId="0" xfId="0" applyFont="1" applyFill="1" applyAlignment="1" applyProtection="1">
      <alignment/>
      <protection/>
    </xf>
    <xf numFmtId="0" fontId="2" fillId="4" borderId="31" xfId="0" applyFont="1" applyFill="1" applyBorder="1" applyAlignment="1" applyProtection="1">
      <alignment horizontal="center"/>
      <protection/>
    </xf>
    <xf numFmtId="0" fontId="0" fillId="4" borderId="31" xfId="0" applyFill="1" applyBorder="1" applyAlignment="1" applyProtection="1">
      <alignment horizontal="center"/>
      <protection/>
    </xf>
    <xf numFmtId="3" fontId="3" fillId="4" borderId="15" xfId="0" applyNumberFormat="1" applyFont="1" applyFill="1" applyBorder="1" applyAlignment="1" applyProtection="1">
      <alignment/>
      <protection/>
    </xf>
    <xf numFmtId="0" fontId="0" fillId="4" borderId="15" xfId="0" applyFill="1" applyBorder="1" applyAlignment="1" applyProtection="1">
      <alignment horizontal="left"/>
      <protection/>
    </xf>
    <xf numFmtId="164" fontId="0" fillId="4" borderId="15" xfId="0" applyNumberFormat="1" applyFill="1" applyBorder="1" applyAlignment="1" applyProtection="1">
      <alignment/>
      <protection/>
    </xf>
    <xf numFmtId="9" fontId="4" fillId="20" borderId="0" xfId="0" applyNumberFormat="1" applyFont="1" applyFill="1" applyBorder="1" applyAlignment="1" applyProtection="1">
      <alignment horizontal="left"/>
      <protection/>
    </xf>
    <xf numFmtId="3" fontId="4" fillId="20" borderId="0" xfId="0" applyNumberFormat="1" applyFont="1" applyFill="1" applyBorder="1" applyAlignment="1" applyProtection="1">
      <alignment horizontal="left"/>
      <protection/>
    </xf>
    <xf numFmtId="0" fontId="24" fillId="20" borderId="0" xfId="0" applyFont="1" applyFill="1" applyBorder="1" applyAlignment="1" applyProtection="1">
      <alignment horizontal="left" vertical="top" wrapText="1"/>
      <protection/>
    </xf>
    <xf numFmtId="0" fontId="0" fillId="25" borderId="44" xfId="0" applyFill="1" applyBorder="1" applyAlignment="1" applyProtection="1">
      <alignment/>
      <protection/>
    </xf>
    <xf numFmtId="0" fontId="0" fillId="25" borderId="45" xfId="0" applyFill="1" applyBorder="1" applyAlignment="1" applyProtection="1">
      <alignment/>
      <protection/>
    </xf>
    <xf numFmtId="0" fontId="0" fillId="22" borderId="46" xfId="0" applyFill="1" applyBorder="1" applyAlignment="1" applyProtection="1">
      <alignment wrapText="1"/>
      <protection/>
    </xf>
    <xf numFmtId="0" fontId="0" fillId="22" borderId="47" xfId="0" applyFill="1" applyBorder="1" applyAlignment="1" applyProtection="1">
      <alignment wrapText="1"/>
      <protection/>
    </xf>
    <xf numFmtId="0" fontId="2" fillId="0" borderId="48" xfId="0" applyFont="1" applyFill="1" applyBorder="1" applyAlignment="1" applyProtection="1">
      <alignment horizontal="center" wrapText="1"/>
      <protection/>
    </xf>
    <xf numFmtId="3" fontId="0" fillId="0" borderId="49" xfId="0" applyNumberFormat="1" applyFont="1" applyFill="1" applyBorder="1" applyAlignment="1" applyProtection="1">
      <alignment/>
      <protection/>
    </xf>
    <xf numFmtId="3" fontId="0" fillId="0" borderId="50" xfId="0" applyNumberFormat="1" applyFont="1" applyFill="1" applyBorder="1" applyAlignment="1" applyProtection="1">
      <alignment/>
      <protection/>
    </xf>
    <xf numFmtId="0" fontId="0" fillId="0" borderId="49" xfId="0" applyFont="1" applyFill="1" applyBorder="1" applyAlignment="1" applyProtection="1">
      <alignment horizontal="center"/>
      <protection/>
    </xf>
    <xf numFmtId="3" fontId="0" fillId="0" borderId="49" xfId="0" applyNumberFormat="1" applyFont="1" applyFill="1" applyBorder="1" applyAlignment="1" applyProtection="1">
      <alignment horizontal="right"/>
      <protection/>
    </xf>
    <xf numFmtId="3" fontId="0" fillId="0" borderId="50" xfId="0" applyNumberFormat="1" applyFont="1" applyFill="1" applyBorder="1" applyAlignment="1" applyProtection="1">
      <alignment horizontal="right"/>
      <protection/>
    </xf>
    <xf numFmtId="0" fontId="17" fillId="20" borderId="0" xfId="0" applyFont="1" applyFill="1" applyBorder="1" applyAlignment="1" applyProtection="1">
      <alignment horizontal="center"/>
      <protection/>
    </xf>
    <xf numFmtId="0" fontId="0" fillId="25" borderId="51" xfId="0" applyFill="1" applyBorder="1" applyAlignment="1" applyProtection="1">
      <alignment/>
      <protection/>
    </xf>
    <xf numFmtId="0" fontId="0" fillId="25" borderId="52" xfId="0" applyFill="1" applyBorder="1" applyAlignment="1" applyProtection="1">
      <alignment/>
      <protection/>
    </xf>
    <xf numFmtId="0" fontId="0" fillId="25" borderId="53" xfId="0" applyFill="1" applyBorder="1" applyAlignment="1" applyProtection="1">
      <alignment/>
      <protection/>
    </xf>
    <xf numFmtId="0" fontId="0" fillId="25" borderId="54" xfId="0" applyFill="1" applyBorder="1" applyAlignment="1" applyProtection="1">
      <alignment/>
      <protection/>
    </xf>
    <xf numFmtId="0" fontId="9" fillId="25" borderId="55" xfId="0" applyFont="1" applyFill="1" applyBorder="1" applyAlignment="1" applyProtection="1">
      <alignment/>
      <protection/>
    </xf>
    <xf numFmtId="0" fontId="0" fillId="25" borderId="55" xfId="0" applyFill="1" applyBorder="1" applyAlignment="1" applyProtection="1">
      <alignment/>
      <protection/>
    </xf>
    <xf numFmtId="0" fontId="0" fillId="22" borderId="56" xfId="0" applyFill="1" applyBorder="1" applyAlignment="1" applyProtection="1">
      <alignment wrapText="1"/>
      <protection/>
    </xf>
    <xf numFmtId="0" fontId="7" fillId="22" borderId="55" xfId="0" applyFont="1" applyFill="1" applyBorder="1" applyAlignment="1" applyProtection="1">
      <alignment/>
      <protection/>
    </xf>
    <xf numFmtId="0" fontId="0" fillId="22" borderId="55" xfId="0" applyFill="1" applyBorder="1" applyAlignment="1" applyProtection="1">
      <alignment/>
      <protection/>
    </xf>
    <xf numFmtId="0" fontId="9" fillId="20" borderId="18" xfId="0" applyFont="1" applyFill="1" applyBorder="1" applyAlignment="1" applyProtection="1">
      <alignment/>
      <protection/>
    </xf>
    <xf numFmtId="0" fontId="9" fillId="20" borderId="55" xfId="0" applyFont="1" applyFill="1" applyBorder="1" applyAlignment="1" applyProtection="1">
      <alignment/>
      <protection/>
    </xf>
    <xf numFmtId="0" fontId="0" fillId="20" borderId="55" xfId="0" applyFill="1" applyBorder="1" applyAlignment="1" applyProtection="1">
      <alignment/>
      <protection/>
    </xf>
    <xf numFmtId="0" fontId="4" fillId="20" borderId="55" xfId="0" applyFont="1" applyFill="1" applyBorder="1" applyAlignment="1" applyProtection="1">
      <alignment/>
      <protection/>
    </xf>
    <xf numFmtId="0" fontId="4" fillId="20" borderId="55" xfId="0" applyFont="1" applyFill="1" applyBorder="1" applyAlignment="1" applyProtection="1">
      <alignment/>
      <protection/>
    </xf>
    <xf numFmtId="0" fontId="22" fillId="20" borderId="55" xfId="0" applyFont="1" applyFill="1" applyBorder="1" applyAlignment="1" applyProtection="1">
      <alignment/>
      <protection/>
    </xf>
    <xf numFmtId="0" fontId="0" fillId="20" borderId="13" xfId="0" applyFill="1" applyBorder="1" applyAlignment="1" applyProtection="1">
      <alignment/>
      <protection/>
    </xf>
    <xf numFmtId="0" fontId="0" fillId="20" borderId="55" xfId="0" applyFill="1" applyBorder="1" applyAlignment="1" applyProtection="1">
      <alignment/>
      <protection/>
    </xf>
    <xf numFmtId="0" fontId="0" fillId="4" borderId="55" xfId="0" applyFill="1" applyBorder="1" applyAlignment="1" applyProtection="1">
      <alignment/>
      <protection/>
    </xf>
    <xf numFmtId="0" fontId="0" fillId="4" borderId="55" xfId="0" applyFill="1" applyBorder="1" applyAlignment="1" applyProtection="1">
      <alignment horizontal="left"/>
      <protection/>
    </xf>
    <xf numFmtId="0" fontId="0" fillId="20" borderId="57" xfId="0" applyFill="1" applyBorder="1" applyAlignment="1" applyProtection="1">
      <alignment/>
      <protection/>
    </xf>
    <xf numFmtId="0" fontId="2" fillId="4" borderId="40" xfId="0" applyFont="1" applyFill="1" applyBorder="1" applyAlignment="1" applyProtection="1">
      <alignment horizontal="center"/>
      <protection/>
    </xf>
    <xf numFmtId="0" fontId="0" fillId="4" borderId="40" xfId="0" applyFill="1" applyBorder="1" applyAlignment="1" applyProtection="1">
      <alignment horizontal="center"/>
      <protection/>
    </xf>
    <xf numFmtId="0" fontId="3" fillId="20" borderId="0" xfId="0" applyFont="1" applyFill="1" applyBorder="1" applyAlignment="1" applyProtection="1">
      <alignment horizontal="left"/>
      <protection/>
    </xf>
    <xf numFmtId="0" fontId="0" fillId="20" borderId="0" xfId="53" applyFont="1" applyFill="1" applyBorder="1" applyAlignment="1" applyProtection="1">
      <alignment horizontal="left"/>
      <protection/>
    </xf>
    <xf numFmtId="0" fontId="0" fillId="20" borderId="0" xfId="0" applyFont="1" applyFill="1" applyBorder="1" applyAlignment="1" applyProtection="1">
      <alignment/>
      <protection/>
    </xf>
    <xf numFmtId="0" fontId="5" fillId="20" borderId="0" xfId="0" applyFont="1" applyFill="1" applyBorder="1" applyAlignment="1" applyProtection="1">
      <alignment horizontal="left"/>
      <protection/>
    </xf>
    <xf numFmtId="0" fontId="0" fillId="22" borderId="17" xfId="0" applyFill="1" applyBorder="1" applyAlignment="1" applyProtection="1">
      <alignment horizontal="left" wrapText="1"/>
      <protection/>
    </xf>
    <xf numFmtId="49" fontId="0" fillId="0" borderId="32" xfId="0" applyNumberFormat="1" applyFont="1" applyFill="1" applyBorder="1" applyAlignment="1" applyProtection="1">
      <alignment horizontal="left" shrinkToFit="1"/>
      <protection locked="0"/>
    </xf>
    <xf numFmtId="49" fontId="0" fillId="0" borderId="28" xfId="0" applyNumberFormat="1" applyFont="1" applyFill="1" applyBorder="1" applyAlignment="1" applyProtection="1">
      <alignment horizontal="left" shrinkToFit="1"/>
      <protection locked="0"/>
    </xf>
    <xf numFmtId="49" fontId="0" fillId="0" borderId="58" xfId="0" applyNumberFormat="1" applyFont="1" applyFill="1" applyBorder="1" applyAlignment="1" applyProtection="1">
      <alignment horizontal="left" shrinkToFit="1"/>
      <protection locked="0"/>
    </xf>
    <xf numFmtId="49" fontId="0" fillId="0" borderId="59" xfId="0" applyNumberFormat="1" applyFont="1" applyFill="1" applyBorder="1" applyAlignment="1" applyProtection="1">
      <alignment horizontal="left" shrinkToFit="1"/>
      <protection locked="0"/>
    </xf>
    <xf numFmtId="49" fontId="0" fillId="4" borderId="36" xfId="0" applyNumberFormat="1" applyFont="1" applyFill="1" applyBorder="1" applyAlignment="1" applyProtection="1">
      <alignment horizontal="left" vertical="center"/>
      <protection/>
    </xf>
    <xf numFmtId="49" fontId="0" fillId="4" borderId="30" xfId="0" applyNumberFormat="1" applyFont="1" applyFill="1" applyBorder="1" applyAlignment="1" applyProtection="1">
      <alignment horizontal="left" vertical="center"/>
      <protection/>
    </xf>
    <xf numFmtId="49" fontId="0" fillId="4" borderId="38" xfId="0" applyNumberFormat="1" applyFont="1" applyFill="1" applyBorder="1" applyAlignment="1" applyProtection="1">
      <alignment horizontal="left" vertical="center"/>
      <protection/>
    </xf>
    <xf numFmtId="49" fontId="0" fillId="4" borderId="31" xfId="0" applyNumberFormat="1" applyFont="1" applyFill="1" applyBorder="1" applyAlignment="1" applyProtection="1">
      <alignment horizontal="left" vertical="center"/>
      <protection/>
    </xf>
    <xf numFmtId="49" fontId="0" fillId="4" borderId="60" xfId="0" applyNumberFormat="1" applyFont="1" applyFill="1" applyBorder="1" applyAlignment="1" applyProtection="1">
      <alignment horizontal="left" vertical="center"/>
      <protection locked="0"/>
    </xf>
    <xf numFmtId="49" fontId="0" fillId="4" borderId="28" xfId="0" applyNumberFormat="1" applyFont="1" applyFill="1" applyBorder="1" applyAlignment="1" applyProtection="1">
      <alignment horizontal="left" vertical="center"/>
      <protection locked="0"/>
    </xf>
    <xf numFmtId="49" fontId="0" fillId="4" borderId="60" xfId="0" applyNumberFormat="1" applyFont="1" applyFill="1" applyBorder="1" applyAlignment="1" applyProtection="1">
      <alignment horizontal="left" vertical="center"/>
      <protection/>
    </xf>
    <xf numFmtId="49" fontId="0" fillId="4" borderId="28" xfId="0" applyNumberFormat="1" applyFont="1" applyFill="1" applyBorder="1" applyAlignment="1" applyProtection="1">
      <alignment horizontal="left" vertical="center"/>
      <protection/>
    </xf>
    <xf numFmtId="0" fontId="2" fillId="4" borderId="61" xfId="0" applyFont="1" applyFill="1" applyBorder="1" applyAlignment="1" applyProtection="1">
      <alignment horizontal="center" vertical="center"/>
      <protection/>
    </xf>
    <xf numFmtId="0" fontId="2" fillId="4" borderId="62" xfId="0" applyFont="1" applyFill="1" applyBorder="1" applyAlignment="1" applyProtection="1">
      <alignment horizontal="center" vertical="center"/>
      <protection/>
    </xf>
    <xf numFmtId="0" fontId="0" fillId="0" borderId="38" xfId="0" applyBorder="1" applyAlignment="1">
      <alignment/>
    </xf>
    <xf numFmtId="0" fontId="0" fillId="0" borderId="31" xfId="0" applyBorder="1" applyAlignment="1">
      <alignment/>
    </xf>
    <xf numFmtId="0" fontId="2" fillId="4" borderId="33" xfId="0" applyFont="1" applyFill="1" applyBorder="1" applyAlignment="1" applyProtection="1">
      <alignment horizontal="center" vertical="center"/>
      <protection/>
    </xf>
    <xf numFmtId="0" fontId="2" fillId="4" borderId="34" xfId="0" applyFont="1" applyFill="1" applyBorder="1" applyAlignment="1" applyProtection="1">
      <alignment horizontal="center" vertical="center"/>
      <protection/>
    </xf>
    <xf numFmtId="49" fontId="0" fillId="4" borderId="63" xfId="0" applyNumberFormat="1" applyFont="1" applyFill="1" applyBorder="1" applyAlignment="1" applyProtection="1">
      <alignment horizontal="left" vertical="center"/>
      <protection locked="0"/>
    </xf>
    <xf numFmtId="49" fontId="0" fillId="4" borderId="64" xfId="0" applyNumberFormat="1" applyFont="1" applyFill="1" applyBorder="1" applyAlignment="1" applyProtection="1">
      <alignment horizontal="left" vertical="center"/>
      <protection locked="0"/>
    </xf>
    <xf numFmtId="0" fontId="0" fillId="4" borderId="38" xfId="0" applyFill="1" applyBorder="1" applyAlignment="1" applyProtection="1">
      <alignment/>
      <protection/>
    </xf>
    <xf numFmtId="0" fontId="0" fillId="4" borderId="31" xfId="0" applyFill="1" applyBorder="1" applyAlignment="1" applyProtection="1">
      <alignment/>
      <protection/>
    </xf>
    <xf numFmtId="0" fontId="0" fillId="4" borderId="39" xfId="0" applyFill="1" applyBorder="1" applyAlignment="1" applyProtection="1">
      <alignment/>
      <protection/>
    </xf>
    <xf numFmtId="0" fontId="0" fillId="4" borderId="26" xfId="0" applyFill="1" applyBorder="1" applyAlignment="1" applyProtection="1">
      <alignment/>
      <protection/>
    </xf>
    <xf numFmtId="0" fontId="44" fillId="20" borderId="0" xfId="53" applyFont="1" applyFill="1" applyBorder="1" applyAlignment="1" applyProtection="1">
      <alignment horizontal="left"/>
      <protection/>
    </xf>
    <xf numFmtId="0" fontId="44" fillId="20" borderId="55" xfId="53" applyFont="1" applyFill="1" applyBorder="1" applyAlignment="1" applyProtection="1">
      <alignment horizontal="left"/>
      <protection/>
    </xf>
    <xf numFmtId="49" fontId="0" fillId="4" borderId="65" xfId="0" applyNumberFormat="1" applyFill="1" applyBorder="1" applyAlignment="1" applyProtection="1">
      <alignment horizontal="center"/>
      <protection/>
    </xf>
    <xf numFmtId="49" fontId="0" fillId="4" borderId="66" xfId="0" applyNumberFormat="1" applyFill="1" applyBorder="1" applyAlignment="1" applyProtection="1">
      <alignment horizontal="center"/>
      <protection/>
    </xf>
    <xf numFmtId="49" fontId="0" fillId="4" borderId="67" xfId="0" applyNumberFormat="1" applyFill="1" applyBorder="1" applyAlignment="1" applyProtection="1">
      <alignment horizontal="center"/>
      <protection/>
    </xf>
    <xf numFmtId="0" fontId="0" fillId="4" borderId="68" xfId="0" applyNumberFormat="1" applyFill="1" applyBorder="1" applyAlignment="1" applyProtection="1" quotePrefix="1">
      <alignment horizontal="center"/>
      <protection/>
    </xf>
    <xf numFmtId="49" fontId="0" fillId="4" borderId="69" xfId="0" applyNumberFormat="1" applyFill="1" applyBorder="1" applyAlignment="1" applyProtection="1">
      <alignment horizontal="center"/>
      <protection/>
    </xf>
    <xf numFmtId="49" fontId="0" fillId="4" borderId="70" xfId="0" applyNumberFormat="1" applyFill="1" applyBorder="1" applyAlignment="1" applyProtection="1">
      <alignment horizontal="center"/>
      <protection/>
    </xf>
    <xf numFmtId="0" fontId="2" fillId="4" borderId="65" xfId="0" applyFont="1" applyFill="1" applyBorder="1" applyAlignment="1" applyProtection="1">
      <alignment horizontal="center"/>
      <protection/>
    </xf>
    <xf numFmtId="0" fontId="2" fillId="4" borderId="66" xfId="0" applyFont="1" applyFill="1" applyBorder="1" applyAlignment="1" applyProtection="1">
      <alignment horizontal="center"/>
      <protection/>
    </xf>
    <xf numFmtId="0" fontId="2" fillId="4" borderId="67" xfId="0" applyFont="1" applyFill="1" applyBorder="1" applyAlignment="1" applyProtection="1">
      <alignment horizontal="center"/>
      <protection/>
    </xf>
    <xf numFmtId="0" fontId="2" fillId="4" borderId="71" xfId="0" applyFont="1" applyFill="1" applyBorder="1" applyAlignment="1" applyProtection="1">
      <alignment horizontal="center"/>
      <protection/>
    </xf>
    <xf numFmtId="0" fontId="2" fillId="4" borderId="72" xfId="0" applyFont="1" applyFill="1" applyBorder="1" applyAlignment="1" applyProtection="1">
      <alignment horizontal="center"/>
      <protection/>
    </xf>
    <xf numFmtId="0" fontId="2" fillId="4" borderId="73" xfId="0" applyFont="1" applyFill="1" applyBorder="1" applyAlignment="1" applyProtection="1">
      <alignment horizontal="center"/>
      <protection/>
    </xf>
    <xf numFmtId="0" fontId="0" fillId="4" borderId="65" xfId="0" applyFill="1" applyBorder="1" applyAlignment="1" applyProtection="1">
      <alignment horizontal="center"/>
      <protection/>
    </xf>
    <xf numFmtId="0" fontId="0" fillId="4" borderId="66" xfId="0" applyFill="1" applyBorder="1" applyAlignment="1" applyProtection="1">
      <alignment horizontal="center"/>
      <protection/>
    </xf>
    <xf numFmtId="0" fontId="0" fillId="4" borderId="67" xfId="0" applyFill="1" applyBorder="1" applyAlignment="1" applyProtection="1">
      <alignment horizontal="center"/>
      <protection/>
    </xf>
    <xf numFmtId="0" fontId="2" fillId="4" borderId="29" xfId="0" applyFont="1" applyFill="1" applyBorder="1" applyAlignment="1" applyProtection="1">
      <alignment horizontal="right"/>
      <protection/>
    </xf>
    <xf numFmtId="0" fontId="2" fillId="4" borderId="74" xfId="0" applyFont="1" applyFill="1" applyBorder="1" applyAlignment="1" applyProtection="1">
      <alignment horizontal="right"/>
      <protection/>
    </xf>
    <xf numFmtId="0" fontId="2" fillId="4" borderId="75" xfId="0" applyFont="1" applyFill="1" applyBorder="1" applyAlignment="1" applyProtection="1">
      <alignment horizontal="right"/>
      <protection/>
    </xf>
    <xf numFmtId="0" fontId="2" fillId="4" borderId="76" xfId="0" applyFont="1" applyFill="1" applyBorder="1" applyAlignment="1" applyProtection="1">
      <alignment horizontal="center" wrapText="1"/>
      <protection/>
    </xf>
    <xf numFmtId="0" fontId="2" fillId="4" borderId="75" xfId="0" applyFont="1" applyFill="1" applyBorder="1" applyAlignment="1" applyProtection="1">
      <alignment horizontal="center" wrapText="1"/>
      <protection/>
    </xf>
    <xf numFmtId="3" fontId="4" fillId="20" borderId="0" xfId="0" applyNumberFormat="1" applyFont="1" applyFill="1" applyBorder="1" applyAlignment="1" applyProtection="1">
      <alignment horizontal="right"/>
      <protection/>
    </xf>
    <xf numFmtId="3" fontId="4" fillId="20" borderId="0" xfId="0" applyNumberFormat="1" applyFont="1" applyFill="1" applyBorder="1" applyAlignment="1" applyProtection="1">
      <alignment horizontal="right"/>
      <protection/>
    </xf>
    <xf numFmtId="3" fontId="4" fillId="20" borderId="77" xfId="0" applyNumberFormat="1" applyFont="1" applyFill="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3</xdr:row>
      <xdr:rowOff>133350</xdr:rowOff>
    </xdr:from>
    <xdr:to>
      <xdr:col>10</xdr:col>
      <xdr:colOff>85725</xdr:colOff>
      <xdr:row>8</xdr:row>
      <xdr:rowOff>85725</xdr:rowOff>
    </xdr:to>
    <xdr:pic>
      <xdr:nvPicPr>
        <xdr:cNvPr id="1" name="Picture 1" descr="watersenseLogo"/>
        <xdr:cNvPicPr preferRelativeResize="1">
          <a:picLocks noChangeAspect="1"/>
        </xdr:cNvPicPr>
      </xdr:nvPicPr>
      <xdr:blipFill>
        <a:blip r:embed="rId1"/>
        <a:stretch>
          <a:fillRect/>
        </a:stretch>
      </xdr:blipFill>
      <xdr:spPr>
        <a:xfrm>
          <a:off x="6134100" y="685800"/>
          <a:ext cx="124777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3</xdr:row>
      <xdr:rowOff>133350</xdr:rowOff>
    </xdr:from>
    <xdr:to>
      <xdr:col>9</xdr:col>
      <xdr:colOff>866775</xdr:colOff>
      <xdr:row>8</xdr:row>
      <xdr:rowOff>76200</xdr:rowOff>
    </xdr:to>
    <xdr:pic>
      <xdr:nvPicPr>
        <xdr:cNvPr id="1" name="Picture 90" descr="watersenseLogo"/>
        <xdr:cNvPicPr preferRelativeResize="1">
          <a:picLocks noChangeAspect="1"/>
        </xdr:cNvPicPr>
      </xdr:nvPicPr>
      <xdr:blipFill>
        <a:blip r:embed="rId1"/>
        <a:stretch>
          <a:fillRect/>
        </a:stretch>
      </xdr:blipFill>
      <xdr:spPr>
        <a:xfrm>
          <a:off x="8239125" y="685800"/>
          <a:ext cx="124777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3</xdr:row>
      <xdr:rowOff>133350</xdr:rowOff>
    </xdr:from>
    <xdr:to>
      <xdr:col>10</xdr:col>
      <xdr:colOff>619125</xdr:colOff>
      <xdr:row>8</xdr:row>
      <xdr:rowOff>85725</xdr:rowOff>
    </xdr:to>
    <xdr:pic>
      <xdr:nvPicPr>
        <xdr:cNvPr id="1" name="Picture 8" descr="watersenseLogo"/>
        <xdr:cNvPicPr preferRelativeResize="1">
          <a:picLocks noChangeAspect="1"/>
        </xdr:cNvPicPr>
      </xdr:nvPicPr>
      <xdr:blipFill>
        <a:blip r:embed="rId1"/>
        <a:stretch>
          <a:fillRect/>
        </a:stretch>
      </xdr:blipFill>
      <xdr:spPr>
        <a:xfrm>
          <a:off x="6772275" y="685800"/>
          <a:ext cx="124777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Docs_Tools\IrrigationScheduling\Landscape%20Budget%20Worksheet%20v4.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Drip Irrigation Application"/>
      <sheetName val="SiteInfo"/>
      <sheetName val="Monthly ET"/>
      <sheetName val="Budget"/>
      <sheetName val="Daily ET"/>
      <sheetName val="Meter Data"/>
      <sheetName val="CatchCan"/>
      <sheetName val="Actual Apps"/>
      <sheetName val="Max Week Schedule"/>
      <sheetName val="KL"/>
      <sheetName val="Weekly Schedule"/>
      <sheetName val="ET chart"/>
      <sheetName val="Cumulative Chart"/>
      <sheetName val="Weekly ETo Graph"/>
    </sheetNames>
    <sheetDataSet>
      <sheetData sheetId="4">
        <row r="42">
          <cell r="C42">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do.ncdc.noaa.gov/cgi-bin/climatenormals/climatenormals.pl?directive=prod_select2&amp;prodtype=CLIM81&amp;subrnum" TargetMode="Externa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45"/>
  <sheetViews>
    <sheetView showZeros="0" tabSelected="1" zoomScalePageLayoutView="0" workbookViewId="0" topLeftCell="A1">
      <selection activeCell="D5" sqref="D5"/>
    </sheetView>
  </sheetViews>
  <sheetFormatPr defaultColWidth="9.140625" defaultRowHeight="12.75"/>
  <cols>
    <col min="1" max="1" width="7.140625" style="30" customWidth="1"/>
    <col min="2" max="2" width="12.140625" style="30" customWidth="1"/>
    <col min="3" max="3" width="11.7109375" style="30" customWidth="1"/>
    <col min="4" max="5" width="13.140625" style="30" customWidth="1"/>
    <col min="6" max="6" width="9.140625" style="30" customWidth="1"/>
    <col min="7" max="7" width="9.57421875" style="30" customWidth="1"/>
    <col min="8" max="8" width="9.421875" style="30" customWidth="1"/>
    <col min="9" max="9" width="13.140625" style="30" customWidth="1"/>
    <col min="10" max="10" width="10.8515625" style="30" customWidth="1"/>
    <col min="11" max="11" width="10.00390625" style="30" customWidth="1"/>
    <col min="12" max="12" width="11.140625" style="30" customWidth="1"/>
    <col min="13" max="13" width="1.57421875" style="30" customWidth="1"/>
    <col min="14" max="14" width="6.140625" style="30" customWidth="1"/>
    <col min="15" max="16384" width="9.140625" style="30" customWidth="1"/>
  </cols>
  <sheetData>
    <row r="1" spans="1:14" ht="18">
      <c r="A1" s="2" t="s">
        <v>0</v>
      </c>
      <c r="B1" s="78" t="s">
        <v>76</v>
      </c>
      <c r="C1" s="79"/>
      <c r="D1" s="79"/>
      <c r="E1" s="79"/>
      <c r="F1" s="79"/>
      <c r="G1" s="79"/>
      <c r="H1" s="79"/>
      <c r="I1" s="79"/>
      <c r="J1" s="79"/>
      <c r="K1" s="79"/>
      <c r="L1" s="177"/>
      <c r="M1" s="79"/>
      <c r="N1" s="80"/>
    </row>
    <row r="2" spans="1:14" ht="12.75">
      <c r="A2" s="3"/>
      <c r="B2" s="81" t="s">
        <v>57</v>
      </c>
      <c r="C2" s="82"/>
      <c r="D2" s="82"/>
      <c r="E2" s="82"/>
      <c r="F2" s="82"/>
      <c r="G2" s="82"/>
      <c r="H2" s="82"/>
      <c r="I2" s="82"/>
      <c r="J2" s="82"/>
      <c r="K2" s="82"/>
      <c r="L2" s="105"/>
      <c r="M2" s="82"/>
      <c r="N2" s="83"/>
    </row>
    <row r="3" spans="1:14" ht="12.75">
      <c r="A3" s="3"/>
      <c r="B3" s="81" t="s">
        <v>79</v>
      </c>
      <c r="C3" s="81"/>
      <c r="D3" s="82"/>
      <c r="E3" s="82"/>
      <c r="F3" s="82"/>
      <c r="G3" s="82"/>
      <c r="H3" s="82"/>
      <c r="I3" s="82"/>
      <c r="J3" s="82"/>
      <c r="K3" s="82"/>
      <c r="L3" s="105"/>
      <c r="M3" s="82"/>
      <c r="N3" s="83"/>
    </row>
    <row r="4" spans="1:14" ht="12.75">
      <c r="A4" s="3"/>
      <c r="B4" s="81"/>
      <c r="C4" s="81"/>
      <c r="D4" s="82"/>
      <c r="E4" s="82"/>
      <c r="F4" s="82"/>
      <c r="G4" s="82"/>
      <c r="H4" s="82"/>
      <c r="I4" s="82"/>
      <c r="J4" s="82"/>
      <c r="K4" s="82"/>
      <c r="L4" s="105"/>
      <c r="M4" s="82"/>
      <c r="N4" s="83"/>
    </row>
    <row r="5" spans="1:14" ht="12.75">
      <c r="A5" s="3"/>
      <c r="B5" s="113" t="s">
        <v>18</v>
      </c>
      <c r="C5" s="122"/>
      <c r="D5" s="128" t="s">
        <v>24</v>
      </c>
      <c r="E5" s="106"/>
      <c r="F5" s="106"/>
      <c r="G5" s="106"/>
      <c r="H5" s="107"/>
      <c r="I5" s="4"/>
      <c r="J5" s="4"/>
      <c r="K5" s="4"/>
      <c r="L5" s="105"/>
      <c r="M5" s="4"/>
      <c r="N5" s="5"/>
    </row>
    <row r="6" spans="1:14" ht="12.75">
      <c r="A6" s="3"/>
      <c r="B6" s="113" t="s">
        <v>19</v>
      </c>
      <c r="C6" s="114"/>
      <c r="D6" s="128" t="s">
        <v>24</v>
      </c>
      <c r="E6" s="106"/>
      <c r="F6" s="106"/>
      <c r="G6" s="106"/>
      <c r="H6" s="107"/>
      <c r="I6" s="4"/>
      <c r="J6" s="4"/>
      <c r="K6" s="4"/>
      <c r="L6" s="105"/>
      <c r="M6" s="4"/>
      <c r="N6" s="5"/>
    </row>
    <row r="7" spans="1:14" ht="12.75">
      <c r="A7" s="3"/>
      <c r="B7" s="113" t="s">
        <v>20</v>
      </c>
      <c r="C7" s="83"/>
      <c r="D7" s="128" t="s">
        <v>24</v>
      </c>
      <c r="E7" s="106"/>
      <c r="F7" s="106"/>
      <c r="G7" s="106"/>
      <c r="H7" s="107"/>
      <c r="I7" s="4"/>
      <c r="J7" s="4"/>
      <c r="K7" s="4"/>
      <c r="L7" s="105"/>
      <c r="M7" s="4"/>
      <c r="N7" s="5"/>
    </row>
    <row r="8" spans="1:14" ht="12.75">
      <c r="A8" s="3"/>
      <c r="B8" s="113" t="s">
        <v>70</v>
      </c>
      <c r="C8" s="82"/>
      <c r="D8" s="128" t="s">
        <v>24</v>
      </c>
      <c r="E8" s="106"/>
      <c r="F8" s="106"/>
      <c r="G8" s="106"/>
      <c r="H8" s="107"/>
      <c r="I8" s="4"/>
      <c r="J8" s="4"/>
      <c r="K8" s="4"/>
      <c r="L8" s="105"/>
      <c r="M8" s="4"/>
      <c r="N8" s="5"/>
    </row>
    <row r="9" spans="1:14" ht="12.75">
      <c r="A9" s="3"/>
      <c r="B9" s="113"/>
      <c r="C9" s="82"/>
      <c r="D9" s="156"/>
      <c r="E9" s="108"/>
      <c r="F9" s="108"/>
      <c r="G9" s="108"/>
      <c r="H9" s="108"/>
      <c r="I9" s="4"/>
      <c r="J9" s="4"/>
      <c r="K9" s="4"/>
      <c r="L9" s="105"/>
      <c r="M9" s="4"/>
      <c r="N9" s="5"/>
    </row>
    <row r="10" spans="1:14" ht="12.75">
      <c r="A10" s="3"/>
      <c r="B10" s="113" t="s">
        <v>71</v>
      </c>
      <c r="C10" s="82"/>
      <c r="D10" s="128" t="s">
        <v>24</v>
      </c>
      <c r="E10" s="106"/>
      <c r="F10" s="106"/>
      <c r="G10" s="106"/>
      <c r="H10" s="107"/>
      <c r="I10" s="4"/>
      <c r="J10" s="4"/>
      <c r="K10" s="4"/>
      <c r="L10" s="105"/>
      <c r="M10" s="4"/>
      <c r="N10" s="5"/>
    </row>
    <row r="11" spans="1:14" ht="12.75">
      <c r="A11" s="3"/>
      <c r="B11" s="113"/>
      <c r="C11" s="82"/>
      <c r="D11" s="156"/>
      <c r="E11" s="108"/>
      <c r="F11" s="108"/>
      <c r="G11" s="108"/>
      <c r="H11" s="108"/>
      <c r="I11" s="4"/>
      <c r="J11" s="4"/>
      <c r="K11" s="4"/>
      <c r="L11" s="105"/>
      <c r="M11" s="4"/>
      <c r="N11" s="5"/>
    </row>
    <row r="12" spans="1:14" ht="12.75">
      <c r="A12" s="3"/>
      <c r="B12" s="113" t="s">
        <v>36</v>
      </c>
      <c r="C12" s="82"/>
      <c r="D12" s="156"/>
      <c r="E12" s="108"/>
      <c r="F12" s="128" t="s">
        <v>24</v>
      </c>
      <c r="G12" s="107"/>
      <c r="H12" s="105"/>
      <c r="I12" s="4"/>
      <c r="J12" s="4"/>
      <c r="K12" s="4"/>
      <c r="L12" s="105"/>
      <c r="M12" s="4"/>
      <c r="N12" s="5"/>
    </row>
    <row r="13" spans="1:14" s="31" customFormat="1" ht="12.75">
      <c r="A13" s="6"/>
      <c r="B13" s="7"/>
      <c r="C13" s="65"/>
      <c r="D13" s="65"/>
      <c r="E13" s="66"/>
      <c r="F13" s="66"/>
      <c r="G13" s="66"/>
      <c r="H13" s="66"/>
      <c r="I13" s="66"/>
      <c r="J13" s="7"/>
      <c r="K13" s="7"/>
      <c r="L13" s="7"/>
      <c r="M13" s="7"/>
      <c r="N13" s="8"/>
    </row>
    <row r="14" spans="1:14" ht="12.75">
      <c r="A14" s="19"/>
      <c r="B14" s="20"/>
      <c r="C14" s="20"/>
      <c r="D14" s="20"/>
      <c r="E14" s="224"/>
      <c r="F14" s="224"/>
      <c r="G14" s="224"/>
      <c r="H14" s="224"/>
      <c r="I14" s="224"/>
      <c r="J14" s="224"/>
      <c r="K14" s="20"/>
      <c r="L14" s="20"/>
      <c r="M14" s="20"/>
      <c r="N14" s="21"/>
    </row>
    <row r="15" spans="1:14" ht="16.5" customHeight="1">
      <c r="A15" s="22"/>
      <c r="B15" s="75" t="s">
        <v>59</v>
      </c>
      <c r="C15" s="75"/>
      <c r="D15" s="75"/>
      <c r="E15" s="75"/>
      <c r="F15" s="75"/>
      <c r="G15" s="75"/>
      <c r="H15" s="75"/>
      <c r="I15" s="75"/>
      <c r="J15" s="75"/>
      <c r="K15" s="75"/>
      <c r="L15" s="76"/>
      <c r="M15" s="76"/>
      <c r="N15" s="77"/>
    </row>
    <row r="16" spans="1:14" ht="16.5" customHeight="1">
      <c r="A16" s="22"/>
      <c r="B16" s="75" t="s">
        <v>80</v>
      </c>
      <c r="C16" s="75"/>
      <c r="D16" s="75"/>
      <c r="E16" s="75"/>
      <c r="F16" s="75"/>
      <c r="G16" s="75"/>
      <c r="H16" s="75"/>
      <c r="I16" s="75"/>
      <c r="J16" s="75"/>
      <c r="K16" s="75"/>
      <c r="L16" s="76"/>
      <c r="M16" s="76"/>
      <c r="N16" s="77"/>
    </row>
    <row r="17" spans="1:14" ht="16.5" customHeight="1">
      <c r="A17" s="22"/>
      <c r="B17" s="75"/>
      <c r="C17" s="75"/>
      <c r="D17" s="75"/>
      <c r="E17" s="75"/>
      <c r="F17" s="75"/>
      <c r="G17" s="75"/>
      <c r="H17" s="75"/>
      <c r="I17" s="75"/>
      <c r="J17" s="75"/>
      <c r="K17" s="75"/>
      <c r="L17" s="76"/>
      <c r="M17" s="76"/>
      <c r="N17" s="77"/>
    </row>
    <row r="18" spans="1:14" ht="12.75">
      <c r="A18" s="22"/>
      <c r="B18" s="23" t="s">
        <v>69</v>
      </c>
      <c r="C18" s="23"/>
      <c r="D18" s="23"/>
      <c r="E18" s="23"/>
      <c r="F18" s="23"/>
      <c r="G18" s="23"/>
      <c r="H18" s="23"/>
      <c r="I18" s="23"/>
      <c r="J18" s="23"/>
      <c r="K18" s="23"/>
      <c r="L18" s="23"/>
      <c r="M18" s="23"/>
      <c r="N18" s="24"/>
    </row>
    <row r="19" spans="1:14" ht="12.75">
      <c r="A19" s="22"/>
      <c r="B19" s="23"/>
      <c r="C19" s="23"/>
      <c r="D19" s="23"/>
      <c r="E19" s="23"/>
      <c r="F19" s="23"/>
      <c r="G19" s="23"/>
      <c r="H19" s="23"/>
      <c r="I19" s="23"/>
      <c r="J19" s="23"/>
      <c r="K19" s="23"/>
      <c r="L19" s="23"/>
      <c r="M19" s="23"/>
      <c r="N19" s="24"/>
    </row>
    <row r="20" spans="1:14" ht="12.75">
      <c r="A20" s="22"/>
      <c r="B20" s="23"/>
      <c r="C20" s="23"/>
      <c r="D20" s="23"/>
      <c r="E20" s="23"/>
      <c r="F20" s="92"/>
      <c r="G20" s="25" t="s">
        <v>2</v>
      </c>
      <c r="H20" s="23"/>
      <c r="I20" s="23"/>
      <c r="J20" s="23"/>
      <c r="K20" s="23"/>
      <c r="L20" s="23"/>
      <c r="M20" s="23"/>
      <c r="N20" s="24"/>
    </row>
    <row r="21" spans="1:14" ht="12.75">
      <c r="A21" s="22"/>
      <c r="B21" s="23"/>
      <c r="C21" s="23"/>
      <c r="D21" s="23"/>
      <c r="E21" s="23"/>
      <c r="F21" s="92"/>
      <c r="G21" s="25" t="s">
        <v>35</v>
      </c>
      <c r="H21" s="23"/>
      <c r="I21" s="23"/>
      <c r="J21" s="23"/>
      <c r="K21" s="23"/>
      <c r="L21" s="23"/>
      <c r="M21" s="23"/>
      <c r="N21" s="24"/>
    </row>
    <row r="22" spans="1:14" ht="15.75">
      <c r="A22" s="22"/>
      <c r="B22" s="23"/>
      <c r="C22" s="23"/>
      <c r="D22" s="23"/>
      <c r="E22" s="23"/>
      <c r="F22" s="92"/>
      <c r="G22" s="25" t="s">
        <v>81</v>
      </c>
      <c r="H22" s="23"/>
      <c r="I22" s="23"/>
      <c r="J22" s="23"/>
      <c r="K22" s="23"/>
      <c r="L22" s="23"/>
      <c r="M22" s="23"/>
      <c r="N22" s="24"/>
    </row>
    <row r="23" spans="1:14" ht="15.75">
      <c r="A23" s="22"/>
      <c r="B23" s="23"/>
      <c r="C23" s="23"/>
      <c r="D23" s="23"/>
      <c r="E23" s="23"/>
      <c r="F23" s="92"/>
      <c r="G23" s="25" t="s">
        <v>67</v>
      </c>
      <c r="H23" s="25"/>
      <c r="I23" s="25"/>
      <c r="J23" s="25"/>
      <c r="K23" s="23"/>
      <c r="L23" s="23"/>
      <c r="M23" s="23"/>
      <c r="N23" s="24"/>
    </row>
    <row r="24" spans="1:14" ht="12.75">
      <c r="A24" s="22"/>
      <c r="B24" s="23"/>
      <c r="C24" s="23"/>
      <c r="D24" s="23"/>
      <c r="E24" s="23"/>
      <c r="F24" s="92"/>
      <c r="G24" s="173" t="s">
        <v>82</v>
      </c>
      <c r="H24" s="25"/>
      <c r="I24" s="25"/>
      <c r="J24" s="25"/>
      <c r="K24" s="23"/>
      <c r="L24" s="23"/>
      <c r="M24" s="23"/>
      <c r="N24" s="24"/>
    </row>
    <row r="25" spans="1:14" ht="12.75">
      <c r="A25" s="22"/>
      <c r="B25" s="23"/>
      <c r="C25" s="23"/>
      <c r="D25" s="23"/>
      <c r="E25" s="23"/>
      <c r="F25" s="92"/>
      <c r="G25" s="25" t="s">
        <v>77</v>
      </c>
      <c r="H25" s="23"/>
      <c r="I25" s="23"/>
      <c r="J25" s="23"/>
      <c r="K25" s="23"/>
      <c r="L25" s="23"/>
      <c r="M25" s="23"/>
      <c r="N25" s="24"/>
    </row>
    <row r="26" spans="1:14" ht="15.75">
      <c r="A26" s="22"/>
      <c r="B26" s="23"/>
      <c r="C26" s="23"/>
      <c r="D26" s="23"/>
      <c r="E26" s="67"/>
      <c r="F26" s="92"/>
      <c r="G26" s="25" t="s">
        <v>68</v>
      </c>
      <c r="H26" s="23"/>
      <c r="I26" s="23"/>
      <c r="J26" s="23"/>
      <c r="K26" s="23"/>
      <c r="L26" s="23"/>
      <c r="M26" s="23"/>
      <c r="N26" s="24"/>
    </row>
    <row r="27" spans="1:14" ht="12.75">
      <c r="A27" s="26"/>
      <c r="B27" s="27"/>
      <c r="C27" s="27"/>
      <c r="D27" s="27"/>
      <c r="E27" s="27"/>
      <c r="F27" s="97"/>
      <c r="G27" s="27"/>
      <c r="H27" s="27"/>
      <c r="I27" s="27"/>
      <c r="J27" s="27"/>
      <c r="K27" s="27"/>
      <c r="L27" s="27"/>
      <c r="M27" s="27"/>
      <c r="N27" s="29"/>
    </row>
    <row r="28" spans="1:14" ht="12.75">
      <c r="A28" s="33"/>
      <c r="B28" s="34"/>
      <c r="C28" s="34"/>
      <c r="D28" s="34"/>
      <c r="E28" s="34"/>
      <c r="F28" s="49"/>
      <c r="G28" s="34"/>
      <c r="H28" s="34"/>
      <c r="I28" s="34"/>
      <c r="J28" s="34"/>
      <c r="K28" s="34"/>
      <c r="L28" s="34"/>
      <c r="M28" s="34"/>
      <c r="N28" s="35"/>
    </row>
    <row r="29" spans="1:15" ht="16.5">
      <c r="A29" s="36"/>
      <c r="B29" s="84" t="s">
        <v>83</v>
      </c>
      <c r="C29" s="84"/>
      <c r="D29" s="84"/>
      <c r="E29" s="84"/>
      <c r="F29" s="84"/>
      <c r="G29" s="84"/>
      <c r="H29" s="84"/>
      <c r="I29" s="84"/>
      <c r="J29" s="84"/>
      <c r="K29" s="50"/>
      <c r="L29" s="50"/>
      <c r="M29" s="50"/>
      <c r="N29" s="51"/>
      <c r="O29" s="178"/>
    </row>
    <row r="30" spans="1:14" ht="16.5" customHeight="1">
      <c r="A30" s="36"/>
      <c r="B30" s="84" t="s">
        <v>84</v>
      </c>
      <c r="C30" s="37"/>
      <c r="D30" s="37"/>
      <c r="E30" s="37"/>
      <c r="F30" s="37"/>
      <c r="G30" s="37"/>
      <c r="H30" s="37"/>
      <c r="I30" s="37"/>
      <c r="J30" s="37"/>
      <c r="K30" s="37"/>
      <c r="L30" s="37"/>
      <c r="M30" s="37"/>
      <c r="N30" s="38"/>
    </row>
    <row r="31" spans="1:14" ht="16.5" customHeight="1">
      <c r="A31" s="36"/>
      <c r="B31" s="84"/>
      <c r="C31" s="37"/>
      <c r="D31" s="37"/>
      <c r="E31" s="37"/>
      <c r="F31" s="37"/>
      <c r="G31" s="37"/>
      <c r="H31" s="37"/>
      <c r="I31" s="37"/>
      <c r="J31" s="37"/>
      <c r="K31" s="37"/>
      <c r="L31" s="37"/>
      <c r="M31" s="37"/>
      <c r="N31" s="38"/>
    </row>
    <row r="32" spans="1:14" ht="17.25" customHeight="1" thickBot="1">
      <c r="A32" s="36"/>
      <c r="B32" s="43" t="s">
        <v>15</v>
      </c>
      <c r="C32" s="43"/>
      <c r="D32" s="39"/>
      <c r="E32" s="39"/>
      <c r="F32" s="39"/>
      <c r="G32" s="39"/>
      <c r="H32" s="37"/>
      <c r="I32" s="37"/>
      <c r="J32" s="37"/>
      <c r="K32" s="37"/>
      <c r="L32" s="37"/>
      <c r="M32" s="37"/>
      <c r="N32" s="38"/>
    </row>
    <row r="33" spans="1:14" ht="16.5" thickBot="1">
      <c r="A33" s="36"/>
      <c r="B33" s="120"/>
      <c r="C33" s="84" t="s">
        <v>3</v>
      </c>
      <c r="D33" s="86"/>
      <c r="E33" s="86"/>
      <c r="F33" s="85"/>
      <c r="G33" s="37"/>
      <c r="H33" s="37"/>
      <c r="I33" s="37"/>
      <c r="J33" s="37"/>
      <c r="K33" s="37"/>
      <c r="L33" s="37"/>
      <c r="M33" s="37"/>
      <c r="N33" s="38"/>
    </row>
    <row r="34" spans="1:14" ht="13.5" customHeight="1">
      <c r="A34" s="36"/>
      <c r="B34" s="43"/>
      <c r="C34" s="43"/>
      <c r="D34" s="44"/>
      <c r="E34" s="44"/>
      <c r="F34" s="37"/>
      <c r="G34" s="37"/>
      <c r="H34" s="37"/>
      <c r="I34" s="37"/>
      <c r="J34" s="37"/>
      <c r="K34" s="37"/>
      <c r="L34" s="37"/>
      <c r="M34" s="37"/>
      <c r="N34" s="38"/>
    </row>
    <row r="35" spans="1:14" ht="19.5" thickBot="1">
      <c r="A35" s="36"/>
      <c r="B35" s="43" t="s">
        <v>60</v>
      </c>
      <c r="C35" s="43"/>
      <c r="D35" s="44"/>
      <c r="E35" s="44"/>
      <c r="F35" s="39"/>
      <c r="G35" s="39"/>
      <c r="H35" s="39"/>
      <c r="I35" s="39"/>
      <c r="J35" s="39"/>
      <c r="K35" s="39"/>
      <c r="L35" s="37"/>
      <c r="M35" s="37"/>
      <c r="N35" s="38"/>
    </row>
    <row r="36" spans="1:14" ht="16.5" thickBot="1">
      <c r="A36" s="36"/>
      <c r="B36" s="121"/>
      <c r="C36" s="84" t="s">
        <v>85</v>
      </c>
      <c r="D36" s="86"/>
      <c r="E36" s="86"/>
      <c r="F36" s="86"/>
      <c r="G36" s="85"/>
      <c r="H36" s="85"/>
      <c r="I36" s="37"/>
      <c r="J36" s="37"/>
      <c r="K36" s="37"/>
      <c r="L36" s="37"/>
      <c r="M36" s="37"/>
      <c r="N36" s="38"/>
    </row>
    <row r="37" spans="1:14" ht="12.75">
      <c r="A37" s="40"/>
      <c r="B37" s="41"/>
      <c r="C37" s="41"/>
      <c r="D37" s="41"/>
      <c r="E37" s="41"/>
      <c r="F37" s="41"/>
      <c r="G37" s="41"/>
      <c r="H37" s="41"/>
      <c r="I37" s="41"/>
      <c r="J37" s="41"/>
      <c r="K37" s="41"/>
      <c r="L37" s="41"/>
      <c r="M37" s="41"/>
      <c r="N37" s="42"/>
    </row>
    <row r="38" spans="1:14" ht="12.75">
      <c r="A38" s="10"/>
      <c r="B38" s="11"/>
      <c r="C38" s="52"/>
      <c r="D38" s="52"/>
      <c r="E38" s="53"/>
      <c r="F38" s="11"/>
      <c r="G38" s="11"/>
      <c r="H38" s="11"/>
      <c r="I38" s="11"/>
      <c r="J38" s="11"/>
      <c r="K38" s="11"/>
      <c r="L38" s="11"/>
      <c r="M38" s="11"/>
      <c r="N38" s="12"/>
    </row>
    <row r="39" spans="1:14" ht="16.5" thickBot="1">
      <c r="A39" s="13"/>
      <c r="B39" s="54" t="s">
        <v>66</v>
      </c>
      <c r="C39" s="55"/>
      <c r="D39" s="55"/>
      <c r="E39" s="56"/>
      <c r="F39" s="55"/>
      <c r="G39" s="48"/>
      <c r="H39" s="48"/>
      <c r="I39" s="14"/>
      <c r="J39" s="14"/>
      <c r="K39" s="14"/>
      <c r="L39" s="14"/>
      <c r="M39" s="14"/>
      <c r="N39" s="15"/>
    </row>
    <row r="40" spans="1:14" ht="13.5" thickBot="1">
      <c r="A40" s="13"/>
      <c r="B40" s="9"/>
      <c r="C40" s="9"/>
      <c r="D40" s="9"/>
      <c r="E40" s="9"/>
      <c r="F40" s="9"/>
      <c r="G40" s="45"/>
      <c r="H40" s="45"/>
      <c r="I40" s="14"/>
      <c r="J40" s="14"/>
      <c r="K40" s="14"/>
      <c r="L40" s="14"/>
      <c r="M40" s="14"/>
      <c r="N40" s="15"/>
    </row>
    <row r="41" spans="1:14" ht="16.5" thickBot="1">
      <c r="A41" s="13"/>
      <c r="B41" s="91">
        <f>((B33*B36*0.7)*(7.48/12))</f>
        <v>0</v>
      </c>
      <c r="C41" s="47" t="s">
        <v>92</v>
      </c>
      <c r="D41" s="14"/>
      <c r="E41" s="46"/>
      <c r="F41" s="14"/>
      <c r="G41" s="14"/>
      <c r="H41" s="14"/>
      <c r="I41" s="14"/>
      <c r="J41" s="14"/>
      <c r="K41" s="14"/>
      <c r="L41" s="14"/>
      <c r="M41" s="14"/>
      <c r="N41" s="15"/>
    </row>
    <row r="42" spans="1:14" ht="12.75">
      <c r="A42" s="16"/>
      <c r="B42" s="17"/>
      <c r="C42" s="17"/>
      <c r="D42" s="17"/>
      <c r="E42" s="17"/>
      <c r="F42" s="17"/>
      <c r="G42" s="17"/>
      <c r="H42" s="17"/>
      <c r="I42" s="17"/>
      <c r="J42" s="17"/>
      <c r="K42" s="17"/>
      <c r="L42" s="17"/>
      <c r="M42" s="17"/>
      <c r="N42" s="18"/>
    </row>
    <row r="43" ht="13.5" thickBot="1"/>
    <row r="44" spans="1:9" ht="12.75">
      <c r="A44" s="57" t="s">
        <v>113</v>
      </c>
      <c r="B44" s="59"/>
      <c r="C44" s="58"/>
      <c r="D44" s="58"/>
      <c r="E44" s="58"/>
      <c r="F44" s="58"/>
      <c r="G44" s="187"/>
      <c r="H44" s="200"/>
      <c r="I44" s="198"/>
    </row>
    <row r="45" spans="1:9" ht="13.5" thickBot="1">
      <c r="A45" s="61"/>
      <c r="B45" s="62"/>
      <c r="C45" s="62"/>
      <c r="D45" s="62"/>
      <c r="E45" s="62"/>
      <c r="F45" s="62"/>
      <c r="G45" s="188"/>
      <c r="H45" s="201"/>
      <c r="I45" s="199"/>
    </row>
  </sheetData>
  <sheetProtection password="E6CF" sheet="1" selectLockedCells="1"/>
  <mergeCells count="1">
    <mergeCell ref="E14:J14"/>
  </mergeCells>
  <dataValidations count="3">
    <dataValidation type="decimal" operator="greaterThanOrEqual" allowBlank="1" showInputMessage="1" showErrorMessage="1" promptTitle="Enter the landscapable area" prompt="This is the buildable lot area excluding area under roof. Buildable lot area is the portion of a site where construction can occur.  Please refer to the WaterSense Water Budget Approach for detailed information on areas excluded from the buildable area. " sqref="B33">
      <formula1>1000</formula1>
    </dataValidation>
    <dataValidation type="decimal" allowBlank="1" showInputMessage="1" showErrorMessage="1" promptTitle="Enter the average monthly ETo " prompt="Please refer to the WaterSense Water Budget Approach for additional information regarding sources for ETo data.&#10;" sqref="B36">
      <formula1>0</formula1>
      <formula2>99</formula2>
    </dataValidation>
    <dataValidation allowBlank="1" showInputMessage="1" showErrorMessage="1" promptTitle="Enter the Peak Watering Month" prompt="The peak watering month is the month in your region when plants require the most water.  For most regions of the United States, the peak watering month is July.  If you are unsure of your peak watering month, you can contact your public utility." sqref="D10"/>
  </dataValidations>
  <printOptions/>
  <pageMargins left="0.75" right="0.75" top="1" bottom="1" header="0.5" footer="0.5"/>
  <pageSetup fitToHeight="1" fitToWidth="1" horizontalDpi="600" verticalDpi="600" orientation="landscape" scale="75" r:id="rId4"/>
  <drawing r:id="rId3"/>
  <legacyDrawing r:id="rId2"/>
  <oleObjects>
    <oleObject progId="Equation.3" shapeId="271441" r:id="rId1"/>
  </oleObjects>
</worksheet>
</file>

<file path=xl/worksheets/sheet2.xml><?xml version="1.0" encoding="utf-8"?>
<worksheet xmlns="http://schemas.openxmlformats.org/spreadsheetml/2006/main" xmlns:r="http://schemas.openxmlformats.org/officeDocument/2006/relationships">
  <sheetPr>
    <pageSetUpPr fitToPage="1"/>
  </sheetPr>
  <dimension ref="A1:CV78"/>
  <sheetViews>
    <sheetView showZeros="0" zoomScalePageLayoutView="0" workbookViewId="0" topLeftCell="A1">
      <selection activeCell="B31" sqref="B31"/>
    </sheetView>
  </sheetViews>
  <sheetFormatPr defaultColWidth="9.140625" defaultRowHeight="12.75"/>
  <cols>
    <col min="1" max="1" width="7.140625" style="30" customWidth="1"/>
    <col min="2" max="2" width="12.140625" style="30" customWidth="1"/>
    <col min="3" max="3" width="20.8515625" style="30" customWidth="1"/>
    <col min="4" max="4" width="12.421875" style="30" customWidth="1"/>
    <col min="5" max="5" width="13.140625" style="30" customWidth="1"/>
    <col min="6" max="6" width="17.57421875" style="30" customWidth="1"/>
    <col min="7" max="7" width="16.7109375" style="30" customWidth="1"/>
    <col min="8" max="8" width="17.00390625" style="30" customWidth="1"/>
    <col min="9" max="9" width="12.28125" style="30" bestFit="1" customWidth="1"/>
    <col min="10" max="10" width="40.28125" style="30" customWidth="1"/>
    <col min="11" max="11" width="11.140625" style="30" hidden="1" customWidth="1"/>
    <col min="12" max="12" width="25.00390625" style="30" hidden="1" customWidth="1"/>
    <col min="13" max="13" width="11.28125" style="30" hidden="1" customWidth="1"/>
    <col min="14" max="15" width="0" style="30" hidden="1" customWidth="1"/>
    <col min="16" max="16" width="27.421875" style="30" hidden="1" customWidth="1"/>
    <col min="17" max="18" width="0" style="30" hidden="1" customWidth="1"/>
    <col min="19" max="85" width="9.140625" style="30" customWidth="1"/>
    <col min="86" max="86" width="9.28125" style="30" bestFit="1" customWidth="1"/>
    <col min="87" max="95" width="9.140625" style="30" customWidth="1"/>
    <col min="96" max="96" width="9.28125" style="30" bestFit="1" customWidth="1"/>
    <col min="97" max="98" width="9.140625" style="30" customWidth="1"/>
    <col min="99" max="99" width="9.28125" style="30" bestFit="1" customWidth="1"/>
    <col min="100" max="16384" width="9.140625" style="30" customWidth="1"/>
  </cols>
  <sheetData>
    <row r="1" spans="1:11" ht="18">
      <c r="A1" s="2" t="s">
        <v>0</v>
      </c>
      <c r="B1" s="78" t="s">
        <v>76</v>
      </c>
      <c r="C1" s="79"/>
      <c r="D1" s="79"/>
      <c r="E1" s="79"/>
      <c r="F1" s="79"/>
      <c r="G1" s="79"/>
      <c r="H1" s="79"/>
      <c r="I1" s="79"/>
      <c r="J1" s="80"/>
      <c r="K1" s="150"/>
    </row>
    <row r="2" spans="1:11" ht="12.75">
      <c r="A2" s="3"/>
      <c r="B2" s="81" t="s">
        <v>57</v>
      </c>
      <c r="C2" s="82"/>
      <c r="D2" s="82"/>
      <c r="E2" s="82"/>
      <c r="F2" s="82"/>
      <c r="G2" s="82"/>
      <c r="H2" s="82"/>
      <c r="I2" s="82"/>
      <c r="J2" s="202"/>
      <c r="K2" s="150"/>
    </row>
    <row r="3" spans="1:11" ht="12.75">
      <c r="A3" s="3"/>
      <c r="B3" s="81" t="s">
        <v>79</v>
      </c>
      <c r="C3" s="81"/>
      <c r="D3" s="82"/>
      <c r="E3" s="82"/>
      <c r="F3" s="82"/>
      <c r="G3" s="82"/>
      <c r="H3" s="82"/>
      <c r="I3" s="82"/>
      <c r="J3" s="202"/>
      <c r="K3" s="150"/>
    </row>
    <row r="4" spans="1:11" ht="12.75">
      <c r="A4" s="3"/>
      <c r="B4" s="81"/>
      <c r="C4" s="81"/>
      <c r="D4" s="82"/>
      <c r="E4" s="82"/>
      <c r="F4" s="82"/>
      <c r="G4" s="82"/>
      <c r="H4" s="82"/>
      <c r="I4" s="82"/>
      <c r="J4" s="202"/>
      <c r="K4" s="150"/>
    </row>
    <row r="5" spans="1:11" ht="12.75">
      <c r="A5" s="3"/>
      <c r="B5" s="113" t="s">
        <v>18</v>
      </c>
      <c r="C5" s="122"/>
      <c r="D5" s="176">
        <f>IF('Part 1 - LWA'!D5="[Enter]","",'Part 1 - LWA'!D5)</f>
      </c>
      <c r="E5" s="174"/>
      <c r="F5" s="174"/>
      <c r="G5" s="174"/>
      <c r="H5" s="175"/>
      <c r="I5" s="4"/>
      <c r="J5" s="203"/>
      <c r="K5" s="31"/>
    </row>
    <row r="6" spans="1:11" ht="12.75">
      <c r="A6" s="3"/>
      <c r="B6" s="113" t="s">
        <v>19</v>
      </c>
      <c r="C6" s="114"/>
      <c r="D6" s="176">
        <f>IF('Part 1 - LWA'!D6="[Enter]","",'Part 1 - LWA'!D6)</f>
      </c>
      <c r="E6" s="174"/>
      <c r="F6" s="174"/>
      <c r="G6" s="174"/>
      <c r="H6" s="175"/>
      <c r="I6" s="4"/>
      <c r="J6" s="203"/>
      <c r="K6" s="31"/>
    </row>
    <row r="7" spans="1:11" ht="13.5" customHeight="1">
      <c r="A7" s="3"/>
      <c r="B7" s="113" t="s">
        <v>20</v>
      </c>
      <c r="C7" s="83"/>
      <c r="D7" s="176">
        <f>IF('Part 1 - LWA'!D7="[Enter]","",'Part 1 - LWA'!D7)</f>
      </c>
      <c r="E7" s="174"/>
      <c r="F7" s="174"/>
      <c r="G7" s="174"/>
      <c r="H7" s="175"/>
      <c r="I7" s="4"/>
      <c r="J7" s="203"/>
      <c r="K7" s="31"/>
    </row>
    <row r="8" spans="1:11" ht="12.75">
      <c r="A8" s="3"/>
      <c r="B8" s="113" t="s">
        <v>70</v>
      </c>
      <c r="C8" s="82"/>
      <c r="D8" s="176">
        <f>IF('Part 1 - LWA'!D8="[Enter]","",'Part 1 - LWA'!D8)</f>
      </c>
      <c r="E8" s="174"/>
      <c r="F8" s="174"/>
      <c r="G8" s="174"/>
      <c r="H8" s="175"/>
      <c r="I8" s="4"/>
      <c r="J8" s="203"/>
      <c r="K8" s="31"/>
    </row>
    <row r="9" spans="1:11" ht="12.75">
      <c r="A9" s="3"/>
      <c r="B9" s="113"/>
      <c r="C9" s="82"/>
      <c r="D9" s="108"/>
      <c r="E9" s="108"/>
      <c r="F9" s="108"/>
      <c r="G9" s="108"/>
      <c r="H9" s="108"/>
      <c r="I9" s="4"/>
      <c r="J9" s="203"/>
      <c r="K9" s="31"/>
    </row>
    <row r="10" spans="1:11" ht="12.75">
      <c r="A10" s="3"/>
      <c r="B10" s="113" t="s">
        <v>71</v>
      </c>
      <c r="C10" s="82"/>
      <c r="D10" s="176">
        <f>IF('Part 1 - LWA'!D10="[Enter]","",'Part 1 - LWA'!D10)</f>
      </c>
      <c r="E10" s="174"/>
      <c r="F10" s="174"/>
      <c r="G10" s="174"/>
      <c r="H10" s="175"/>
      <c r="I10" s="4"/>
      <c r="J10" s="203"/>
      <c r="K10" s="31"/>
    </row>
    <row r="11" spans="1:11" ht="12.75">
      <c r="A11" s="3"/>
      <c r="B11" s="113"/>
      <c r="C11" s="82"/>
      <c r="D11" s="108"/>
      <c r="E11" s="108"/>
      <c r="F11" s="108"/>
      <c r="G11" s="108"/>
      <c r="H11" s="108"/>
      <c r="I11" s="4"/>
      <c r="J11" s="203"/>
      <c r="K11" s="31"/>
    </row>
    <row r="12" spans="1:11" ht="12.75">
      <c r="A12" s="3"/>
      <c r="B12" s="113" t="s">
        <v>36</v>
      </c>
      <c r="C12" s="82"/>
      <c r="D12" s="108"/>
      <c r="E12" s="108"/>
      <c r="F12" s="176">
        <f>IF('Part 1 - LWA'!F12="[Enter]","",'Part 1 - LWA'!F12)</f>
      </c>
      <c r="G12" s="175"/>
      <c r="H12" s="105"/>
      <c r="I12" s="4"/>
      <c r="J12" s="203"/>
      <c r="K12" s="31"/>
    </row>
    <row r="13" spans="1:10" s="31" customFormat="1" ht="12.75">
      <c r="A13" s="6"/>
      <c r="B13" s="7"/>
      <c r="C13" s="65"/>
      <c r="D13" s="65"/>
      <c r="E13" s="66"/>
      <c r="F13" s="66"/>
      <c r="G13" s="66"/>
      <c r="H13" s="66"/>
      <c r="I13" s="66"/>
      <c r="J13" s="8"/>
    </row>
    <row r="14" spans="1:13" ht="12.75">
      <c r="A14" s="19"/>
      <c r="B14" s="20"/>
      <c r="C14" s="20"/>
      <c r="D14" s="20"/>
      <c r="E14" s="20"/>
      <c r="F14" s="189"/>
      <c r="G14" s="190"/>
      <c r="H14" s="190"/>
      <c r="I14" s="190"/>
      <c r="J14" s="204"/>
      <c r="K14" s="31"/>
      <c r="L14" s="31"/>
      <c r="M14" s="31"/>
    </row>
    <row r="15" spans="1:13" ht="16.5" customHeight="1">
      <c r="A15" s="22"/>
      <c r="B15" s="75" t="s">
        <v>58</v>
      </c>
      <c r="C15" s="75"/>
      <c r="D15" s="75"/>
      <c r="E15" s="75"/>
      <c r="F15" s="75"/>
      <c r="G15" s="75"/>
      <c r="H15" s="75"/>
      <c r="I15" s="75"/>
      <c r="J15" s="205"/>
      <c r="K15" s="150"/>
      <c r="L15" s="150"/>
      <c r="M15" s="150"/>
    </row>
    <row r="16" spans="1:13" ht="12.75">
      <c r="A16" s="22"/>
      <c r="B16" s="23" t="s">
        <v>41</v>
      </c>
      <c r="C16" s="23"/>
      <c r="D16" s="23"/>
      <c r="E16" s="23"/>
      <c r="F16" s="23"/>
      <c r="G16" s="23"/>
      <c r="H16" s="23"/>
      <c r="I16" s="23"/>
      <c r="J16" s="206"/>
      <c r="K16" s="31"/>
      <c r="L16" s="31"/>
      <c r="M16" s="31"/>
    </row>
    <row r="17" spans="1:13" ht="12.75">
      <c r="A17" s="22"/>
      <c r="B17" s="164" t="s">
        <v>46</v>
      </c>
      <c r="C17" s="23"/>
      <c r="D17" s="23"/>
      <c r="E17" s="23"/>
      <c r="F17" s="23"/>
      <c r="G17" s="23"/>
      <c r="H17" s="23"/>
      <c r="I17" s="23"/>
      <c r="J17" s="206"/>
      <c r="K17" s="31"/>
      <c r="L17" s="31"/>
      <c r="M17" s="31"/>
    </row>
    <row r="18" spans="1:13" ht="12.75">
      <c r="A18" s="22"/>
      <c r="B18" s="23"/>
      <c r="C18" s="23"/>
      <c r="D18" s="23"/>
      <c r="E18" s="23"/>
      <c r="F18" s="23"/>
      <c r="G18" s="25" t="s">
        <v>2</v>
      </c>
      <c r="H18" s="92"/>
      <c r="I18" s="23"/>
      <c r="J18" s="206"/>
      <c r="K18" s="31"/>
      <c r="L18" s="31"/>
      <c r="M18" s="31"/>
    </row>
    <row r="19" spans="1:13" ht="15.75">
      <c r="A19" s="22"/>
      <c r="B19" s="23"/>
      <c r="C19" s="23"/>
      <c r="D19" s="23"/>
      <c r="E19" s="23"/>
      <c r="F19" s="23"/>
      <c r="G19" s="25" t="s">
        <v>38</v>
      </c>
      <c r="H19" s="92"/>
      <c r="I19" s="23"/>
      <c r="J19" s="206"/>
      <c r="K19" s="31"/>
      <c r="L19" s="31"/>
      <c r="M19" s="31"/>
    </row>
    <row r="20" spans="1:13" ht="12.75">
      <c r="A20" s="22"/>
      <c r="B20" s="92"/>
      <c r="C20" s="23"/>
      <c r="D20" s="23"/>
      <c r="E20" s="23"/>
      <c r="F20" s="23"/>
      <c r="G20" s="92" t="s">
        <v>86</v>
      </c>
      <c r="H20" s="92"/>
      <c r="I20" s="23"/>
      <c r="J20" s="206"/>
      <c r="K20" s="31"/>
      <c r="L20" s="31"/>
      <c r="M20" s="31"/>
    </row>
    <row r="21" spans="1:13" ht="15.75">
      <c r="A21" s="22"/>
      <c r="B21" s="23"/>
      <c r="C21" s="23"/>
      <c r="D21" s="23"/>
      <c r="E21" s="23"/>
      <c r="F21" s="23"/>
      <c r="G21" s="25" t="s">
        <v>87</v>
      </c>
      <c r="H21" s="92"/>
      <c r="I21" s="23"/>
      <c r="J21" s="206"/>
      <c r="K21" s="31"/>
      <c r="L21" s="31"/>
      <c r="M21" s="31"/>
    </row>
    <row r="22" spans="1:13" ht="15.75">
      <c r="A22" s="22"/>
      <c r="B22" s="23"/>
      <c r="C22" s="92"/>
      <c r="D22" s="23"/>
      <c r="E22" s="23"/>
      <c r="F22" s="23"/>
      <c r="G22" s="25" t="s">
        <v>17</v>
      </c>
      <c r="H22" s="92"/>
      <c r="I22" s="23"/>
      <c r="J22" s="206"/>
      <c r="K22" s="31"/>
      <c r="L22" s="31"/>
      <c r="M22" s="31"/>
    </row>
    <row r="23" spans="1:13" ht="15.75">
      <c r="A23" s="22"/>
      <c r="B23" s="98"/>
      <c r="C23" s="92"/>
      <c r="D23" s="23"/>
      <c r="E23" s="23"/>
      <c r="F23" s="23"/>
      <c r="G23" s="25" t="s">
        <v>88</v>
      </c>
      <c r="H23" s="92"/>
      <c r="I23" s="23"/>
      <c r="J23" s="206"/>
      <c r="K23" s="31"/>
      <c r="L23" s="31"/>
      <c r="M23" s="31"/>
    </row>
    <row r="24" spans="1:13" ht="12.75">
      <c r="A24" s="22"/>
      <c r="B24" s="23"/>
      <c r="C24" s="92"/>
      <c r="D24" s="23"/>
      <c r="E24" s="23"/>
      <c r="F24" s="23"/>
      <c r="G24" s="25" t="s">
        <v>10</v>
      </c>
      <c r="H24" s="92"/>
      <c r="I24" s="23"/>
      <c r="J24" s="206"/>
      <c r="K24" s="31"/>
      <c r="L24" s="31"/>
      <c r="M24" s="31"/>
    </row>
    <row r="25" spans="1:13" ht="15.75">
      <c r="A25" s="22"/>
      <c r="B25" s="98"/>
      <c r="C25" s="98"/>
      <c r="D25" s="98"/>
      <c r="E25" s="98"/>
      <c r="F25" s="98"/>
      <c r="G25" s="25" t="s">
        <v>68</v>
      </c>
      <c r="H25" s="92"/>
      <c r="I25" s="23"/>
      <c r="J25" s="206"/>
      <c r="K25" s="31"/>
      <c r="L25" s="31"/>
      <c r="M25" s="31"/>
    </row>
    <row r="26" spans="1:13" ht="12.75">
      <c r="A26" s="99"/>
      <c r="B26" s="27"/>
      <c r="C26" s="27"/>
      <c r="D26" s="27"/>
      <c r="E26" s="27"/>
      <c r="F26" s="27"/>
      <c r="G26" s="27"/>
      <c r="H26" s="28"/>
      <c r="I26" s="27"/>
      <c r="J26" s="29"/>
      <c r="K26" s="31"/>
      <c r="L26" s="31"/>
      <c r="M26" s="31"/>
    </row>
    <row r="27" spans="1:13" ht="15.75">
      <c r="A27" s="33"/>
      <c r="B27" s="73"/>
      <c r="C27" s="74"/>
      <c r="D27" s="74"/>
      <c r="E27" s="74"/>
      <c r="F27" s="74"/>
      <c r="G27" s="74"/>
      <c r="H27" s="74"/>
      <c r="I27" s="74"/>
      <c r="J27" s="207"/>
      <c r="K27" s="150"/>
      <c r="L27" s="150"/>
      <c r="M27" s="31"/>
    </row>
    <row r="28" spans="1:13" ht="15.75">
      <c r="A28" s="36"/>
      <c r="B28" s="84" t="s">
        <v>89</v>
      </c>
      <c r="C28" s="85"/>
      <c r="D28" s="85"/>
      <c r="E28" s="85"/>
      <c r="F28" s="85"/>
      <c r="G28" s="85"/>
      <c r="H28" s="85"/>
      <c r="I28" s="85"/>
      <c r="J28" s="208"/>
      <c r="K28" s="150"/>
      <c r="L28" s="150"/>
      <c r="M28" s="31"/>
    </row>
    <row r="29" spans="1:13" ht="15.75">
      <c r="A29" s="36"/>
      <c r="B29" s="84"/>
      <c r="C29" s="85"/>
      <c r="D29" s="85"/>
      <c r="E29" s="85"/>
      <c r="F29" s="85"/>
      <c r="G29" s="85"/>
      <c r="H29" s="85"/>
      <c r="I29" s="85"/>
      <c r="J29" s="208"/>
      <c r="K29" s="150"/>
      <c r="L29" s="150"/>
      <c r="M29" s="31"/>
    </row>
    <row r="30" spans="1:13" ht="16.5" thickBot="1">
      <c r="A30" s="36"/>
      <c r="B30" s="220" t="s">
        <v>119</v>
      </c>
      <c r="C30" s="37"/>
      <c r="D30" s="37"/>
      <c r="E30" s="37"/>
      <c r="F30" s="37"/>
      <c r="G30" s="37"/>
      <c r="H30" s="37"/>
      <c r="I30" s="37"/>
      <c r="J30" s="209"/>
      <c r="K30" s="150"/>
      <c r="L30" s="150"/>
      <c r="M30" s="31"/>
    </row>
    <row r="31" spans="1:13" ht="16.5" thickBot="1">
      <c r="A31" s="36"/>
      <c r="B31" s="1"/>
      <c r="C31" s="84" t="s">
        <v>90</v>
      </c>
      <c r="D31" s="85"/>
      <c r="E31" s="85"/>
      <c r="F31" s="85"/>
      <c r="G31" s="85"/>
      <c r="H31" s="85"/>
      <c r="I31" s="85"/>
      <c r="J31" s="209"/>
      <c r="K31" s="150"/>
      <c r="L31" s="150"/>
      <c r="M31" s="31"/>
    </row>
    <row r="32" spans="1:13" ht="12.75">
      <c r="A32" s="36"/>
      <c r="B32" s="221" t="s">
        <v>121</v>
      </c>
      <c r="C32" s="222"/>
      <c r="D32" s="249" t="s">
        <v>120</v>
      </c>
      <c r="E32" s="249"/>
      <c r="F32" s="249"/>
      <c r="G32" s="249"/>
      <c r="H32" s="249"/>
      <c r="I32" s="249"/>
      <c r="J32" s="250"/>
      <c r="K32" s="150"/>
      <c r="L32" s="150"/>
      <c r="M32" s="31"/>
    </row>
    <row r="33" spans="1:13" ht="15.75">
      <c r="A33" s="36"/>
      <c r="B33" s="43"/>
      <c r="C33" s="84"/>
      <c r="D33" s="85"/>
      <c r="E33" s="85"/>
      <c r="F33" s="85"/>
      <c r="G33" s="85"/>
      <c r="H33" s="85"/>
      <c r="I33" s="85"/>
      <c r="J33" s="209"/>
      <c r="K33" s="150"/>
      <c r="L33" s="150"/>
      <c r="M33" s="31"/>
    </row>
    <row r="34" spans="1:13" ht="15.75">
      <c r="A34" s="36"/>
      <c r="B34" s="43" t="s">
        <v>16</v>
      </c>
      <c r="C34" s="85"/>
      <c r="D34" s="85"/>
      <c r="E34" s="85"/>
      <c r="F34" s="85"/>
      <c r="G34" s="85"/>
      <c r="H34" s="85"/>
      <c r="I34" s="85"/>
      <c r="J34" s="208"/>
      <c r="K34" s="150"/>
      <c r="L34" s="150"/>
      <c r="M34" s="31"/>
    </row>
    <row r="35" spans="1:14" ht="15.75">
      <c r="A35" s="36"/>
      <c r="B35" s="86" t="s">
        <v>25</v>
      </c>
      <c r="C35" s="86"/>
      <c r="D35" s="86"/>
      <c r="E35" s="86"/>
      <c r="F35" s="86"/>
      <c r="G35" s="86"/>
      <c r="H35" s="85"/>
      <c r="I35" s="84"/>
      <c r="J35" s="210"/>
      <c r="K35" s="151"/>
      <c r="L35" s="151"/>
      <c r="M35" s="152"/>
      <c r="N35" s="32"/>
    </row>
    <row r="36" spans="1:13" ht="15.75">
      <c r="A36" s="36"/>
      <c r="B36" s="111" t="s">
        <v>39</v>
      </c>
      <c r="C36" s="111"/>
      <c r="D36" s="111"/>
      <c r="E36" s="111"/>
      <c r="F36" s="111"/>
      <c r="G36" s="111"/>
      <c r="H36" s="85"/>
      <c r="I36" s="94"/>
      <c r="J36" s="211"/>
      <c r="K36" s="31"/>
      <c r="L36" s="31"/>
      <c r="M36" s="31"/>
    </row>
    <row r="37" spans="1:13" ht="16.5" customHeight="1">
      <c r="A37" s="36"/>
      <c r="B37" s="86" t="s">
        <v>30</v>
      </c>
      <c r="C37" s="85"/>
      <c r="D37" s="85"/>
      <c r="E37" s="85"/>
      <c r="F37" s="85"/>
      <c r="G37" s="85"/>
      <c r="H37" s="85"/>
      <c r="I37" s="85"/>
      <c r="J37" s="208"/>
      <c r="K37" s="31"/>
      <c r="L37" s="31"/>
      <c r="M37" s="31"/>
    </row>
    <row r="38" spans="1:10" s="31" customFormat="1" ht="12.75">
      <c r="A38" s="36"/>
      <c r="B38" s="85"/>
      <c r="C38" s="85"/>
      <c r="D38" s="85"/>
      <c r="E38" s="85"/>
      <c r="F38" s="85"/>
      <c r="G38" s="197">
        <f>IF(OR(L41="Err2",L42="Err2",L43="Err2",L44="Err2",L45="Err2",L46="Err2",L47="Err2",L48="Err2",L49="Err2",L50="Err2",L51="Err2",L52="Err2",L53="Err2",L54="Err2",L55="Err2"),"For Pool, Spa, or Water Feature, select 'Fixed Spray.'","")</f>
      </c>
      <c r="H38" s="85"/>
      <c r="I38" s="85"/>
      <c r="J38" s="208"/>
    </row>
    <row r="39" spans="1:97" s="31" customFormat="1" ht="16.5" thickBot="1">
      <c r="A39" s="36"/>
      <c r="B39" s="84" t="s">
        <v>5</v>
      </c>
      <c r="C39" s="84"/>
      <c r="D39" s="85"/>
      <c r="E39" s="85"/>
      <c r="F39" s="85"/>
      <c r="G39" s="197">
        <f>IF(OR(L41="Err1",L42="Err1",L43="Err1",L44="Err1",L45="Err1",L46="Err1",L47="Err1",L48="Err1",L49="Err1",L50="Err1",L51="Err1",L52="Err1",L53="Err1",L54="Err1",L55="Err1"),"For Hardscape or nonvegetated softscape, select 'No Irrigation.'","")</f>
      </c>
      <c r="H39" s="85"/>
      <c r="I39" s="85"/>
      <c r="J39" s="208"/>
      <c r="K39" s="72"/>
      <c r="L39" s="72"/>
      <c r="N39" s="72"/>
      <c r="O39" s="72"/>
      <c r="P39" s="72"/>
      <c r="CQ39" s="69"/>
      <c r="CR39" s="69"/>
      <c r="CS39" s="68"/>
    </row>
    <row r="40" spans="1:100" s="31" customFormat="1" ht="39.75" thickBot="1">
      <c r="A40" s="36"/>
      <c r="B40" s="130" t="s">
        <v>1</v>
      </c>
      <c r="C40" s="131" t="s">
        <v>33</v>
      </c>
      <c r="D40" s="269" t="s">
        <v>32</v>
      </c>
      <c r="E40" s="270"/>
      <c r="F40" s="131" t="s">
        <v>4</v>
      </c>
      <c r="G40" s="131" t="s">
        <v>21</v>
      </c>
      <c r="H40" s="131" t="s">
        <v>42</v>
      </c>
      <c r="I40" s="132" t="s">
        <v>45</v>
      </c>
      <c r="J40" s="212"/>
      <c r="K40" s="191" t="s">
        <v>117</v>
      </c>
      <c r="L40" s="191" t="s">
        <v>118</v>
      </c>
      <c r="M40" s="191" t="s">
        <v>45</v>
      </c>
      <c r="N40" s="72"/>
      <c r="O40" s="241" t="s">
        <v>32</v>
      </c>
      <c r="P40" s="242"/>
      <c r="Q40" s="166" t="s">
        <v>48</v>
      </c>
      <c r="R40" s="166" t="s">
        <v>29</v>
      </c>
      <c r="CE40" s="70"/>
      <c r="CF40" s="70"/>
      <c r="CG40" s="71"/>
      <c r="CH40" s="70"/>
      <c r="CU40" s="69"/>
      <c r="CV40" s="69"/>
    </row>
    <row r="41" spans="1:99" s="31" customFormat="1" ht="12.75" customHeight="1">
      <c r="A41" s="36"/>
      <c r="B41" s="133">
        <v>1</v>
      </c>
      <c r="C41" s="125"/>
      <c r="D41" s="227"/>
      <c r="E41" s="228"/>
      <c r="F41" s="134">
        <f aca="true" t="shared" si="0" ref="F41:F55">IF(D41&gt;"",VLOOKUP(D41,plant_type,3,FALSE),0)</f>
        <v>0</v>
      </c>
      <c r="G41" s="129"/>
      <c r="H41" s="127">
        <f>IF(G41&gt;"",VLOOKUP(G41,Irrigation_efficiency,2,FALSE),0)</f>
        <v>0</v>
      </c>
      <c r="I41" s="135">
        <f aca="true" t="shared" si="1" ref="I41:I55">IF(AND(C41&gt;0,F41&gt;0,H41&gt;0,NOT(ISERR(M41))),M41,0)</f>
        <v>0</v>
      </c>
      <c r="J41" s="38"/>
      <c r="K41" s="192">
        <f aca="true" t="shared" si="2" ref="K41:K55">IF(D41&lt;&gt;"",IF(VLOOKUP(D41,plant_type,4,FALSE)="Yes",C41,0),0)</f>
        <v>0</v>
      </c>
      <c r="L41" s="194">
        <f aca="true" t="shared" si="3" ref="L41:L56">IF(AND(OR(D41=$O$54,D41=$O$55),G41&lt;&gt;$H$65),"Err1",IF(AND(D41=$O$53,G41&lt;&gt;$H$62),"Err2",""))</f>
      </c>
      <c r="M41" s="195" t="e">
        <f aca="true" t="shared" si="4" ref="M41:M56">(1/H41)*((referenceET*F41)-(0.25*$B$31))*(C41*(7.48/12))</f>
        <v>#DIV/0!</v>
      </c>
      <c r="O41" s="229" t="s">
        <v>50</v>
      </c>
      <c r="P41" s="230"/>
      <c r="Q41" s="167">
        <v>0.2</v>
      </c>
      <c r="R41" s="167" t="s">
        <v>28</v>
      </c>
      <c r="CS41" s="69"/>
      <c r="CT41" s="69"/>
      <c r="CU41" s="68"/>
    </row>
    <row r="42" spans="1:100" s="31" customFormat="1" ht="12.75" customHeight="1">
      <c r="A42" s="36"/>
      <c r="B42" s="136">
        <v>2</v>
      </c>
      <c r="C42" s="126"/>
      <c r="D42" s="225"/>
      <c r="E42" s="226"/>
      <c r="F42" s="134">
        <f t="shared" si="0"/>
        <v>0</v>
      </c>
      <c r="G42" s="129"/>
      <c r="H42" s="127">
        <f aca="true" t="shared" si="5" ref="H42:H55">IF(G42&gt;"",VLOOKUP(G42,Irrigation_efficiency,2,FALSE),0)</f>
        <v>0</v>
      </c>
      <c r="I42" s="135">
        <f t="shared" si="1"/>
        <v>0</v>
      </c>
      <c r="J42" s="38"/>
      <c r="K42" s="192">
        <f t="shared" si="2"/>
        <v>0</v>
      </c>
      <c r="L42" s="194">
        <f t="shared" si="3"/>
      </c>
      <c r="M42" s="195" t="e">
        <f t="shared" si="4"/>
        <v>#DIV/0!</v>
      </c>
      <c r="O42" s="229" t="s">
        <v>51</v>
      </c>
      <c r="P42" s="230"/>
      <c r="Q42" s="168">
        <v>0.5</v>
      </c>
      <c r="R42" s="168" t="s">
        <v>28</v>
      </c>
      <c r="S42" s="137"/>
      <c r="CF42" s="69"/>
      <c r="CG42" s="69"/>
      <c r="CH42" s="68"/>
      <c r="CV42" s="69"/>
    </row>
    <row r="43" spans="1:96" s="31" customFormat="1" ht="12.75" customHeight="1">
      <c r="A43" s="36"/>
      <c r="B43" s="136">
        <v>3</v>
      </c>
      <c r="C43" s="126"/>
      <c r="D43" s="225"/>
      <c r="E43" s="226"/>
      <c r="F43" s="134">
        <f t="shared" si="0"/>
        <v>0</v>
      </c>
      <c r="G43" s="129"/>
      <c r="H43" s="127">
        <f t="shared" si="5"/>
        <v>0</v>
      </c>
      <c r="I43" s="135">
        <f t="shared" si="1"/>
        <v>0</v>
      </c>
      <c r="J43" s="38"/>
      <c r="K43" s="192">
        <f t="shared" si="2"/>
        <v>0</v>
      </c>
      <c r="L43" s="194">
        <f t="shared" si="3"/>
      </c>
      <c r="M43" s="195" t="e">
        <f t="shared" si="4"/>
        <v>#DIV/0!</v>
      </c>
      <c r="O43" s="229" t="s">
        <v>52</v>
      </c>
      <c r="P43" s="230"/>
      <c r="Q43" s="168">
        <v>0.9</v>
      </c>
      <c r="R43" s="168" t="s">
        <v>28</v>
      </c>
      <c r="S43" s="137"/>
      <c r="CP43" s="69"/>
      <c r="CQ43" s="69"/>
      <c r="CR43" s="68"/>
    </row>
    <row r="44" spans="1:19" s="31" customFormat="1" ht="12.75">
      <c r="A44" s="36"/>
      <c r="B44" s="136">
        <v>4</v>
      </c>
      <c r="C44" s="126"/>
      <c r="D44" s="225"/>
      <c r="E44" s="226"/>
      <c r="F44" s="134">
        <f t="shared" si="0"/>
        <v>0</v>
      </c>
      <c r="G44" s="129"/>
      <c r="H44" s="127">
        <f t="shared" si="5"/>
        <v>0</v>
      </c>
      <c r="I44" s="135">
        <f t="shared" si="1"/>
        <v>0</v>
      </c>
      <c r="J44" s="38"/>
      <c r="K44" s="192">
        <f t="shared" si="2"/>
        <v>0</v>
      </c>
      <c r="L44" s="194">
        <f t="shared" si="3"/>
      </c>
      <c r="M44" s="195" t="e">
        <f t="shared" si="4"/>
        <v>#DIV/0!</v>
      </c>
      <c r="O44" s="231" t="s">
        <v>73</v>
      </c>
      <c r="P44" s="232"/>
      <c r="Q44" s="168">
        <v>0.2</v>
      </c>
      <c r="R44" s="168" t="s">
        <v>28</v>
      </c>
      <c r="S44" s="137"/>
    </row>
    <row r="45" spans="1:19" s="31" customFormat="1" ht="12.75">
      <c r="A45" s="36"/>
      <c r="B45" s="136">
        <v>5</v>
      </c>
      <c r="C45" s="126"/>
      <c r="D45" s="225"/>
      <c r="E45" s="226"/>
      <c r="F45" s="134">
        <f t="shared" si="0"/>
        <v>0</v>
      </c>
      <c r="G45" s="129"/>
      <c r="H45" s="127">
        <f t="shared" si="5"/>
        <v>0</v>
      </c>
      <c r="I45" s="135">
        <f t="shared" si="1"/>
        <v>0</v>
      </c>
      <c r="J45" s="38"/>
      <c r="K45" s="192">
        <f t="shared" si="2"/>
        <v>0</v>
      </c>
      <c r="L45" s="194">
        <f t="shared" si="3"/>
      </c>
      <c r="M45" s="195" t="e">
        <f t="shared" si="4"/>
        <v>#DIV/0!</v>
      </c>
      <c r="O45" s="231" t="s">
        <v>53</v>
      </c>
      <c r="P45" s="232"/>
      <c r="Q45" s="169">
        <v>0.5</v>
      </c>
      <c r="R45" s="169" t="s">
        <v>28</v>
      </c>
      <c r="S45" s="137"/>
    </row>
    <row r="46" spans="1:19" s="31" customFormat="1" ht="12.75">
      <c r="A46" s="36"/>
      <c r="B46" s="136">
        <v>6</v>
      </c>
      <c r="C46" s="126"/>
      <c r="D46" s="225"/>
      <c r="E46" s="226"/>
      <c r="F46" s="134">
        <f t="shared" si="0"/>
        <v>0</v>
      </c>
      <c r="G46" s="129"/>
      <c r="H46" s="127">
        <f t="shared" si="5"/>
        <v>0</v>
      </c>
      <c r="I46" s="135">
        <f t="shared" si="1"/>
        <v>0</v>
      </c>
      <c r="J46" s="38"/>
      <c r="K46" s="192">
        <f t="shared" si="2"/>
        <v>0</v>
      </c>
      <c r="L46" s="194">
        <f t="shared" si="3"/>
      </c>
      <c r="M46" s="195" t="e">
        <f>(1/H46)*((referenceET*F46)-(0.25*$B$31))*(C46*(7.48/12))</f>
        <v>#DIV/0!</v>
      </c>
      <c r="O46" s="231" t="s">
        <v>55</v>
      </c>
      <c r="P46" s="232"/>
      <c r="Q46" s="169">
        <v>0.7</v>
      </c>
      <c r="R46" s="169" t="s">
        <v>28</v>
      </c>
      <c r="S46" s="137"/>
    </row>
    <row r="47" spans="1:19" s="31" customFormat="1" ht="12.75">
      <c r="A47" s="36"/>
      <c r="B47" s="136">
        <v>7</v>
      </c>
      <c r="C47" s="126"/>
      <c r="D47" s="225"/>
      <c r="E47" s="226"/>
      <c r="F47" s="134">
        <f t="shared" si="0"/>
        <v>0</v>
      </c>
      <c r="G47" s="129"/>
      <c r="H47" s="127">
        <f t="shared" si="5"/>
        <v>0</v>
      </c>
      <c r="I47" s="135">
        <f t="shared" si="1"/>
        <v>0</v>
      </c>
      <c r="J47" s="38"/>
      <c r="K47" s="192">
        <f t="shared" si="2"/>
        <v>0</v>
      </c>
      <c r="L47" s="194">
        <f t="shared" si="3"/>
      </c>
      <c r="M47" s="195" t="e">
        <f t="shared" si="4"/>
        <v>#DIV/0!</v>
      </c>
      <c r="O47" s="235" t="s">
        <v>74</v>
      </c>
      <c r="P47" s="236"/>
      <c r="Q47" s="169">
        <v>0.2</v>
      </c>
      <c r="R47" s="169" t="s">
        <v>28</v>
      </c>
      <c r="S47" s="30"/>
    </row>
    <row r="48" spans="1:19" s="31" customFormat="1" ht="12.75">
      <c r="A48" s="36"/>
      <c r="B48" s="136">
        <v>8</v>
      </c>
      <c r="C48" s="126"/>
      <c r="D48" s="225"/>
      <c r="E48" s="226"/>
      <c r="F48" s="134">
        <f t="shared" si="0"/>
        <v>0</v>
      </c>
      <c r="G48" s="129"/>
      <c r="H48" s="127">
        <f t="shared" si="5"/>
        <v>0</v>
      </c>
      <c r="I48" s="135">
        <f t="shared" si="1"/>
        <v>0</v>
      </c>
      <c r="J48" s="213"/>
      <c r="K48" s="192">
        <f t="shared" si="2"/>
        <v>0</v>
      </c>
      <c r="L48" s="194">
        <f t="shared" si="3"/>
      </c>
      <c r="M48" s="195" t="e">
        <f t="shared" si="4"/>
        <v>#DIV/0!</v>
      </c>
      <c r="O48" s="235" t="s">
        <v>54</v>
      </c>
      <c r="P48" s="236"/>
      <c r="Q48" s="168">
        <v>0.5</v>
      </c>
      <c r="R48" s="168" t="s">
        <v>28</v>
      </c>
      <c r="S48" s="30"/>
    </row>
    <row r="49" spans="1:19" s="31" customFormat="1" ht="12.75">
      <c r="A49" s="36"/>
      <c r="B49" s="136">
        <v>9</v>
      </c>
      <c r="C49" s="126"/>
      <c r="D49" s="225"/>
      <c r="E49" s="226"/>
      <c r="F49" s="134">
        <f t="shared" si="0"/>
        <v>0</v>
      </c>
      <c r="G49" s="129"/>
      <c r="H49" s="127">
        <f t="shared" si="5"/>
        <v>0</v>
      </c>
      <c r="I49" s="135">
        <f t="shared" si="1"/>
        <v>0</v>
      </c>
      <c r="J49" s="38"/>
      <c r="K49" s="192">
        <f t="shared" si="2"/>
        <v>0</v>
      </c>
      <c r="L49" s="194">
        <f t="shared" si="3"/>
      </c>
      <c r="M49" s="195" t="e">
        <f t="shared" si="4"/>
        <v>#DIV/0!</v>
      </c>
      <c r="O49" s="235" t="s">
        <v>56</v>
      </c>
      <c r="P49" s="236"/>
      <c r="Q49" s="170">
        <v>0.7</v>
      </c>
      <c r="R49" s="170" t="s">
        <v>28</v>
      </c>
      <c r="S49" s="30"/>
    </row>
    <row r="50" spans="1:19" s="31" customFormat="1" ht="12.75">
      <c r="A50" s="36"/>
      <c r="B50" s="136">
        <v>10</v>
      </c>
      <c r="C50" s="126"/>
      <c r="D50" s="225"/>
      <c r="E50" s="226"/>
      <c r="F50" s="134">
        <f t="shared" si="0"/>
        <v>0</v>
      </c>
      <c r="G50" s="129"/>
      <c r="H50" s="127">
        <f t="shared" si="5"/>
        <v>0</v>
      </c>
      <c r="I50" s="135">
        <f t="shared" si="1"/>
        <v>0</v>
      </c>
      <c r="J50" s="38"/>
      <c r="K50" s="192">
        <f t="shared" si="2"/>
        <v>0</v>
      </c>
      <c r="L50" s="194">
        <f t="shared" si="3"/>
      </c>
      <c r="M50" s="195" t="e">
        <f t="shared" si="4"/>
        <v>#DIV/0!</v>
      </c>
      <c r="O50" s="233" t="s">
        <v>72</v>
      </c>
      <c r="P50" s="234"/>
      <c r="Q50" s="170">
        <v>0.6</v>
      </c>
      <c r="R50" s="170" t="s">
        <v>27</v>
      </c>
      <c r="S50" s="30"/>
    </row>
    <row r="51" spans="1:18" s="31" customFormat="1" ht="12.75">
      <c r="A51" s="36"/>
      <c r="B51" s="136">
        <v>11</v>
      </c>
      <c r="C51" s="126"/>
      <c r="D51" s="225"/>
      <c r="E51" s="226"/>
      <c r="F51" s="134">
        <f t="shared" si="0"/>
        <v>0</v>
      </c>
      <c r="G51" s="129"/>
      <c r="H51" s="127">
        <f t="shared" si="5"/>
        <v>0</v>
      </c>
      <c r="I51" s="135">
        <f t="shared" si="1"/>
        <v>0</v>
      </c>
      <c r="J51" s="38"/>
      <c r="K51" s="192">
        <f t="shared" si="2"/>
        <v>0</v>
      </c>
      <c r="L51" s="194">
        <f t="shared" si="3"/>
      </c>
      <c r="M51" s="195" t="e">
        <f t="shared" si="4"/>
        <v>#DIV/0!</v>
      </c>
      <c r="O51" s="233" t="s">
        <v>64</v>
      </c>
      <c r="P51" s="234"/>
      <c r="Q51" s="170">
        <v>0.7</v>
      </c>
      <c r="R51" s="170" t="s">
        <v>27</v>
      </c>
    </row>
    <row r="52" spans="1:18" s="31" customFormat="1" ht="12.75">
      <c r="A52" s="36"/>
      <c r="B52" s="136">
        <v>12</v>
      </c>
      <c r="C52" s="126"/>
      <c r="D52" s="225"/>
      <c r="E52" s="226"/>
      <c r="F52" s="134">
        <f t="shared" si="0"/>
        <v>0</v>
      </c>
      <c r="G52" s="129"/>
      <c r="H52" s="127">
        <f t="shared" si="5"/>
        <v>0</v>
      </c>
      <c r="I52" s="135">
        <f t="shared" si="1"/>
        <v>0</v>
      </c>
      <c r="J52" s="38"/>
      <c r="K52" s="192">
        <f t="shared" si="2"/>
        <v>0</v>
      </c>
      <c r="L52" s="194">
        <f t="shared" si="3"/>
      </c>
      <c r="M52" s="195" t="e">
        <f t="shared" si="4"/>
        <v>#DIV/0!</v>
      </c>
      <c r="O52" s="233" t="s">
        <v>65</v>
      </c>
      <c r="P52" s="234"/>
      <c r="Q52" s="171">
        <v>0.8</v>
      </c>
      <c r="R52" s="171" t="s">
        <v>27</v>
      </c>
    </row>
    <row r="53" spans="1:18" ht="12.75">
      <c r="A53" s="36"/>
      <c r="B53" s="136">
        <v>13</v>
      </c>
      <c r="C53" s="126"/>
      <c r="D53" s="225"/>
      <c r="E53" s="226"/>
      <c r="F53" s="134">
        <f t="shared" si="0"/>
        <v>0</v>
      </c>
      <c r="G53" s="129"/>
      <c r="H53" s="127">
        <f t="shared" si="5"/>
        <v>0</v>
      </c>
      <c r="I53" s="135">
        <f t="shared" si="1"/>
        <v>0</v>
      </c>
      <c r="J53" s="38"/>
      <c r="K53" s="192">
        <f t="shared" si="2"/>
        <v>0</v>
      </c>
      <c r="L53" s="194">
        <f t="shared" si="3"/>
      </c>
      <c r="M53" s="195" t="e">
        <f t="shared" si="4"/>
        <v>#DIV/0!</v>
      </c>
      <c r="O53" s="233" t="s">
        <v>101</v>
      </c>
      <c r="P53" s="234"/>
      <c r="Q53" s="171">
        <v>0.8</v>
      </c>
      <c r="R53" s="171" t="s">
        <v>27</v>
      </c>
    </row>
    <row r="54" spans="1:18" ht="12.75">
      <c r="A54" s="36"/>
      <c r="B54" s="136">
        <v>14</v>
      </c>
      <c r="C54" s="126"/>
      <c r="D54" s="225"/>
      <c r="E54" s="226"/>
      <c r="F54" s="134">
        <f t="shared" si="0"/>
        <v>0</v>
      </c>
      <c r="G54" s="129"/>
      <c r="H54" s="127">
        <f t="shared" si="5"/>
        <v>0</v>
      </c>
      <c r="I54" s="135">
        <f t="shared" si="1"/>
        <v>0</v>
      </c>
      <c r="J54" s="38"/>
      <c r="K54" s="192">
        <f t="shared" si="2"/>
        <v>0</v>
      </c>
      <c r="L54" s="194">
        <f t="shared" si="3"/>
      </c>
      <c r="M54" s="195" t="e">
        <f t="shared" si="4"/>
        <v>#DIV/0!</v>
      </c>
      <c r="O54" s="233" t="s">
        <v>49</v>
      </c>
      <c r="P54" s="234"/>
      <c r="Q54" s="171">
        <v>0</v>
      </c>
      <c r="R54" s="171" t="s">
        <v>28</v>
      </c>
    </row>
    <row r="55" spans="1:18" ht="13.5" thickBot="1">
      <c r="A55" s="36"/>
      <c r="B55" s="138">
        <v>15</v>
      </c>
      <c r="C55" s="104"/>
      <c r="D55" s="225"/>
      <c r="E55" s="226"/>
      <c r="F55" s="134">
        <f t="shared" si="0"/>
        <v>0</v>
      </c>
      <c r="G55" s="129"/>
      <c r="H55" s="127">
        <f t="shared" si="5"/>
        <v>0</v>
      </c>
      <c r="I55" s="135">
        <f t="shared" si="1"/>
        <v>0</v>
      </c>
      <c r="J55" s="38"/>
      <c r="K55" s="192">
        <f t="shared" si="2"/>
        <v>0</v>
      </c>
      <c r="L55" s="194">
        <f t="shared" si="3"/>
      </c>
      <c r="M55" s="195" t="e">
        <f t="shared" si="4"/>
        <v>#DIV/0!</v>
      </c>
      <c r="O55" s="243" t="s">
        <v>103</v>
      </c>
      <c r="P55" s="244"/>
      <c r="Q55" s="172">
        <v>0</v>
      </c>
      <c r="R55" s="172" t="s">
        <v>28</v>
      </c>
    </row>
    <row r="56" spans="1:16" ht="13.5" thickBot="1">
      <c r="A56" s="36"/>
      <c r="B56" s="139" t="s">
        <v>11</v>
      </c>
      <c r="C56" s="140">
        <f>SUM(C41:C55)</f>
        <v>0</v>
      </c>
      <c r="D56" s="266" t="s">
        <v>47</v>
      </c>
      <c r="E56" s="267"/>
      <c r="F56" s="267"/>
      <c r="G56" s="267"/>
      <c r="H56" s="268"/>
      <c r="I56" s="141">
        <f>SUM(I41:I55)</f>
        <v>0</v>
      </c>
      <c r="J56" s="38"/>
      <c r="K56" s="193">
        <f>SUM(K41:K55)</f>
        <v>0</v>
      </c>
      <c r="L56" s="194">
        <f t="shared" si="3"/>
      </c>
      <c r="M56" s="196" t="e">
        <f t="shared" si="4"/>
        <v>#DIV/0!</v>
      </c>
      <c r="O56" s="72"/>
      <c r="P56" s="72"/>
    </row>
    <row r="57" spans="1:16" ht="12.75">
      <c r="A57" s="36"/>
      <c r="B57" s="100"/>
      <c r="C57" s="88"/>
      <c r="D57" s="88"/>
      <c r="E57" s="88"/>
      <c r="F57" s="88"/>
      <c r="G57" s="88"/>
      <c r="H57" s="88"/>
      <c r="I57" s="88"/>
      <c r="J57" s="214"/>
      <c r="K57" s="31"/>
      <c r="L57" s="31"/>
      <c r="M57" s="31"/>
      <c r="O57" s="72"/>
      <c r="P57" s="72"/>
    </row>
    <row r="58" spans="1:16" ht="16.5" customHeight="1" thickBot="1">
      <c r="A58" s="36"/>
      <c r="B58" s="94" t="s">
        <v>31</v>
      </c>
      <c r="C58" s="87"/>
      <c r="D58" s="95"/>
      <c r="E58" s="95"/>
      <c r="F58" s="95"/>
      <c r="G58" s="95"/>
      <c r="H58" s="94" t="s">
        <v>40</v>
      </c>
      <c r="I58" s="94"/>
      <c r="J58" s="209"/>
      <c r="K58" s="31"/>
      <c r="L58" s="31"/>
      <c r="M58" s="31"/>
      <c r="O58" s="72"/>
      <c r="P58" s="72"/>
    </row>
    <row r="59" spans="1:16" ht="15" thickBot="1">
      <c r="A59" s="217"/>
      <c r="B59" s="237" t="s">
        <v>32</v>
      </c>
      <c r="C59" s="238"/>
      <c r="D59" s="260" t="s">
        <v>48</v>
      </c>
      <c r="E59" s="261"/>
      <c r="F59" s="262"/>
      <c r="G59" s="142"/>
      <c r="H59" s="155" t="s">
        <v>21</v>
      </c>
      <c r="I59" s="158" t="s">
        <v>43</v>
      </c>
      <c r="J59" s="209"/>
      <c r="O59" s="72"/>
      <c r="P59" s="72"/>
    </row>
    <row r="60" spans="1:16" ht="12.75">
      <c r="A60" s="217"/>
      <c r="B60" s="239"/>
      <c r="C60" s="240"/>
      <c r="D60" s="257" t="s">
        <v>93</v>
      </c>
      <c r="E60" s="258"/>
      <c r="F60" s="259"/>
      <c r="G60" s="143"/>
      <c r="H60" s="144" t="s">
        <v>26</v>
      </c>
      <c r="I60" s="160">
        <v>0.7</v>
      </c>
      <c r="J60" s="209"/>
      <c r="O60" s="72"/>
      <c r="P60" s="72"/>
    </row>
    <row r="61" spans="1:16" ht="12.75">
      <c r="A61" s="217"/>
      <c r="B61" s="239"/>
      <c r="C61" s="240"/>
      <c r="D61" s="179" t="s">
        <v>94</v>
      </c>
      <c r="E61" s="179" t="s">
        <v>95</v>
      </c>
      <c r="F61" s="218" t="s">
        <v>96</v>
      </c>
      <c r="G61" s="145"/>
      <c r="H61" s="146" t="s">
        <v>22</v>
      </c>
      <c r="I61" s="160">
        <v>0.9</v>
      </c>
      <c r="J61" s="209"/>
      <c r="O61" s="72"/>
      <c r="P61" s="72"/>
    </row>
    <row r="62" spans="1:10" ht="12.75">
      <c r="A62" s="217"/>
      <c r="B62" s="245" t="s">
        <v>97</v>
      </c>
      <c r="C62" s="246"/>
      <c r="D62" s="180">
        <v>0.2</v>
      </c>
      <c r="E62" s="180">
        <v>0.5</v>
      </c>
      <c r="F62" s="219">
        <v>0.9</v>
      </c>
      <c r="G62" s="145"/>
      <c r="H62" s="146" t="s">
        <v>12</v>
      </c>
      <c r="I62" s="160">
        <v>0.65</v>
      </c>
      <c r="J62" s="209"/>
    </row>
    <row r="63" spans="1:10" ht="12.75">
      <c r="A63" s="217"/>
      <c r="B63" s="245" t="s">
        <v>98</v>
      </c>
      <c r="C63" s="246"/>
      <c r="D63" s="180">
        <v>0.2</v>
      </c>
      <c r="E63" s="180">
        <v>0.5</v>
      </c>
      <c r="F63" s="219">
        <v>0.7</v>
      </c>
      <c r="G63" s="145"/>
      <c r="H63" s="144" t="s">
        <v>34</v>
      </c>
      <c r="I63" s="161">
        <v>0.7</v>
      </c>
      <c r="J63" s="209"/>
    </row>
    <row r="64" spans="1:10" ht="12.75">
      <c r="A64" s="217"/>
      <c r="B64" s="245" t="s">
        <v>99</v>
      </c>
      <c r="C64" s="246"/>
      <c r="D64" s="180">
        <v>0.2</v>
      </c>
      <c r="E64" s="180">
        <v>0.5</v>
      </c>
      <c r="F64" s="219">
        <v>0.7</v>
      </c>
      <c r="G64" s="145"/>
      <c r="H64" s="146" t="s">
        <v>13</v>
      </c>
      <c r="I64" s="160">
        <v>0.7</v>
      </c>
      <c r="J64" s="209"/>
    </row>
    <row r="65" spans="1:10" ht="13.5" thickBot="1">
      <c r="A65" s="217"/>
      <c r="B65" s="245" t="s">
        <v>100</v>
      </c>
      <c r="C65" s="246"/>
      <c r="D65" s="180">
        <v>0.6</v>
      </c>
      <c r="E65" s="180">
        <v>0.7</v>
      </c>
      <c r="F65" s="219">
        <v>0.8</v>
      </c>
      <c r="G65" s="145"/>
      <c r="H65" s="162" t="s">
        <v>44</v>
      </c>
      <c r="I65" s="163" t="s">
        <v>116</v>
      </c>
      <c r="J65" s="209"/>
    </row>
    <row r="66" spans="1:10" ht="12.75">
      <c r="A66" s="217"/>
      <c r="B66" s="245" t="s">
        <v>101</v>
      </c>
      <c r="C66" s="246"/>
      <c r="D66" s="263">
        <v>0.8</v>
      </c>
      <c r="E66" s="264"/>
      <c r="F66" s="265"/>
      <c r="G66" s="145"/>
      <c r="H66" s="159" t="s">
        <v>122</v>
      </c>
      <c r="I66" s="37"/>
      <c r="J66" s="209"/>
    </row>
    <row r="67" spans="1:10" ht="12.75">
      <c r="A67" s="217"/>
      <c r="B67" s="245" t="s">
        <v>102</v>
      </c>
      <c r="C67" s="246"/>
      <c r="D67" s="251" t="s">
        <v>104</v>
      </c>
      <c r="E67" s="252"/>
      <c r="F67" s="253"/>
      <c r="G67" s="145"/>
      <c r="H67" s="154" t="s">
        <v>62</v>
      </c>
      <c r="I67" s="37"/>
      <c r="J67" s="209"/>
    </row>
    <row r="68" spans="1:10" ht="13.5" thickBot="1">
      <c r="A68" s="217"/>
      <c r="B68" s="247" t="s">
        <v>103</v>
      </c>
      <c r="C68" s="248"/>
      <c r="D68" s="254" t="s">
        <v>104</v>
      </c>
      <c r="E68" s="255"/>
      <c r="F68" s="256"/>
      <c r="G68" s="145"/>
      <c r="H68" s="124" t="s">
        <v>23</v>
      </c>
      <c r="I68" s="87"/>
      <c r="J68" s="209"/>
    </row>
    <row r="69" spans="1:10" ht="12.75">
      <c r="A69" s="36"/>
      <c r="B69" s="124" t="s">
        <v>61</v>
      </c>
      <c r="C69" s="87"/>
      <c r="D69" s="149"/>
      <c r="E69" s="165" t="s">
        <v>27</v>
      </c>
      <c r="F69" s="186"/>
      <c r="G69" s="147"/>
      <c r="H69" s="112" t="s">
        <v>75</v>
      </c>
      <c r="I69" s="87"/>
      <c r="J69" s="209"/>
    </row>
    <row r="70" spans="1:13" ht="12.75">
      <c r="A70" s="36"/>
      <c r="B70" s="157"/>
      <c r="C70" s="87"/>
      <c r="D70" s="149"/>
      <c r="E70" s="149"/>
      <c r="F70" s="148"/>
      <c r="G70" s="148"/>
      <c r="H70" s="37"/>
      <c r="I70" s="37"/>
      <c r="J70" s="209"/>
      <c r="K70" s="31"/>
      <c r="L70" s="31"/>
      <c r="M70" s="31"/>
    </row>
    <row r="71" spans="1:13" ht="12.75">
      <c r="A71" s="10"/>
      <c r="B71" s="11"/>
      <c r="C71" s="52"/>
      <c r="D71" s="52"/>
      <c r="E71" s="52"/>
      <c r="F71" s="53"/>
      <c r="G71" s="53"/>
      <c r="H71" s="11"/>
      <c r="I71" s="11"/>
      <c r="J71" s="12"/>
      <c r="K71" s="31"/>
      <c r="L71" s="31"/>
      <c r="M71" s="31"/>
    </row>
    <row r="72" spans="1:13" ht="16.5" thickBot="1">
      <c r="A72" s="13"/>
      <c r="B72" s="54" t="s">
        <v>14</v>
      </c>
      <c r="C72" s="55"/>
      <c r="D72" s="55"/>
      <c r="E72" s="55"/>
      <c r="F72" s="56"/>
      <c r="G72" s="123"/>
      <c r="H72" s="90"/>
      <c r="I72" s="14"/>
      <c r="J72" s="215"/>
      <c r="K72" s="31"/>
      <c r="L72" s="31"/>
      <c r="M72" s="31"/>
    </row>
    <row r="73" spans="1:13" ht="13.5" thickBot="1">
      <c r="A73" s="13"/>
      <c r="B73" s="14"/>
      <c r="C73" s="14"/>
      <c r="D73" s="14"/>
      <c r="E73" s="14"/>
      <c r="F73" s="14"/>
      <c r="G73" s="14"/>
      <c r="H73" s="14"/>
      <c r="I73" s="45"/>
      <c r="J73" s="216"/>
      <c r="K73" s="31"/>
      <c r="L73" s="31"/>
      <c r="M73" s="31"/>
    </row>
    <row r="74" spans="1:13" ht="16.5" thickBot="1">
      <c r="A74" s="13"/>
      <c r="B74" s="91">
        <f>SUM(I41:I55)</f>
        <v>0</v>
      </c>
      <c r="C74" s="47" t="s">
        <v>91</v>
      </c>
      <c r="D74" s="14"/>
      <c r="E74" s="14"/>
      <c r="F74" s="46"/>
      <c r="G74" s="46"/>
      <c r="H74" s="14"/>
      <c r="I74" s="14"/>
      <c r="J74" s="215"/>
      <c r="K74" s="31"/>
      <c r="L74" s="31"/>
      <c r="M74" s="31"/>
    </row>
    <row r="75" spans="1:13" ht="12.75">
      <c r="A75" s="16"/>
      <c r="B75" s="17"/>
      <c r="C75" s="17"/>
      <c r="D75" s="17"/>
      <c r="E75" s="17"/>
      <c r="F75" s="17"/>
      <c r="G75" s="17"/>
      <c r="H75" s="17"/>
      <c r="I75" s="17"/>
      <c r="J75" s="18"/>
      <c r="K75" s="31"/>
      <c r="L75" s="31"/>
      <c r="M75" s="31"/>
    </row>
    <row r="76" spans="11:13" s="89" customFormat="1" ht="13.5" thickBot="1">
      <c r="K76" s="30"/>
      <c r="L76" s="30"/>
      <c r="M76" s="30"/>
    </row>
    <row r="77" spans="1:10" ht="12.75">
      <c r="A77" s="57" t="s">
        <v>114</v>
      </c>
      <c r="B77" s="59"/>
      <c r="C77" s="58"/>
      <c r="D77" s="58"/>
      <c r="E77" s="58"/>
      <c r="F77" s="58"/>
      <c r="G77" s="58"/>
      <c r="H77" s="58"/>
      <c r="I77" s="59"/>
      <c r="J77" s="60"/>
    </row>
    <row r="78" spans="1:10" ht="13.5" thickBot="1">
      <c r="A78" s="61"/>
      <c r="B78" s="62"/>
      <c r="C78" s="62"/>
      <c r="D78" s="62"/>
      <c r="E78" s="62"/>
      <c r="F78" s="62"/>
      <c r="G78" s="62"/>
      <c r="H78" s="62"/>
      <c r="I78" s="63"/>
      <c r="J78" s="64"/>
    </row>
  </sheetData>
  <sheetProtection password="E6CF" sheet="1" selectLockedCells="1"/>
  <mergeCells count="47">
    <mergeCell ref="D32:J32"/>
    <mergeCell ref="D67:F67"/>
    <mergeCell ref="D68:F68"/>
    <mergeCell ref="D60:F60"/>
    <mergeCell ref="D59:F59"/>
    <mergeCell ref="D66:F66"/>
    <mergeCell ref="D55:E55"/>
    <mergeCell ref="D56:H56"/>
    <mergeCell ref="D40:E40"/>
    <mergeCell ref="D45:E45"/>
    <mergeCell ref="B66:C66"/>
    <mergeCell ref="B67:C67"/>
    <mergeCell ref="B68:C68"/>
    <mergeCell ref="B62:C62"/>
    <mergeCell ref="B63:C63"/>
    <mergeCell ref="B64:C64"/>
    <mergeCell ref="B65:C65"/>
    <mergeCell ref="B59:C61"/>
    <mergeCell ref="O40:P40"/>
    <mergeCell ref="O41:P41"/>
    <mergeCell ref="O42:P42"/>
    <mergeCell ref="D53:E53"/>
    <mergeCell ref="O55:P55"/>
    <mergeCell ref="O46:P46"/>
    <mergeCell ref="O48:P48"/>
    <mergeCell ref="O49:P49"/>
    <mergeCell ref="O50:P50"/>
    <mergeCell ref="O53:P53"/>
    <mergeCell ref="O54:P54"/>
    <mergeCell ref="O47:P47"/>
    <mergeCell ref="D54:E54"/>
    <mergeCell ref="O52:P52"/>
    <mergeCell ref="D49:E49"/>
    <mergeCell ref="D50:E50"/>
    <mergeCell ref="D51:E51"/>
    <mergeCell ref="D52:E52"/>
    <mergeCell ref="O43:P43"/>
    <mergeCell ref="O44:P44"/>
    <mergeCell ref="O45:P45"/>
    <mergeCell ref="O51:P51"/>
    <mergeCell ref="D46:E46"/>
    <mergeCell ref="D47:E47"/>
    <mergeCell ref="D48:E48"/>
    <mergeCell ref="D41:E41"/>
    <mergeCell ref="D42:E42"/>
    <mergeCell ref="D43:E43"/>
    <mergeCell ref="D44:E44"/>
  </mergeCells>
  <conditionalFormatting sqref="G38:G39">
    <cfRule type="expression" priority="1" dxfId="0" stopIfTrue="1">
      <formula>VLOOKUP("Hardscape",D40:D50,1,FALSE)="Hardscape"</formula>
    </cfRule>
  </conditionalFormatting>
  <conditionalFormatting sqref="L41:M56">
    <cfRule type="expression" priority="2" dxfId="0" stopIfTrue="1">
      <formula>VLOOKUP("Hardscape",IQ43:IQ53,1,FALSE)="Hardscape"</formula>
    </cfRule>
  </conditionalFormatting>
  <dataValidations count="6">
    <dataValidation type="whole" operator="lessThanOrEqual" allowBlank="1" showInputMessage="1" showErrorMessage="1" errorTitle="Area Is Too Large" error="You have entered landscape area that is greater than the previously established area for the site." sqref="C56">
      <formula1>G25</formula1>
    </dataValidation>
    <dataValidation type="decimal" allowBlank="1" showInputMessage="1" showErrorMessage="1" sqref="Q48:Q55">
      <formula1>0</formula1>
      <formula2>1</formula2>
    </dataValidation>
    <dataValidation type="list" allowBlank="1" showInputMessage="1" showErrorMessage="1" sqref="G41:G55">
      <formula1>$H$60:$H$65</formula1>
    </dataValidation>
    <dataValidation type="list" allowBlank="1" showInputMessage="1" showErrorMessage="1" sqref="D41:E55">
      <formula1>$O$41:$O$55</formula1>
    </dataValidation>
    <dataValidation type="decimal" allowBlank="1" showInputMessage="1" showErrorMessage="1" promptTitle="Enter the peak monthly rainfall" prompt="Enter the monthly rainfall using NOAA data from the link provided below.  Please refer to the WaterSense Water Budget Approach for detailed instructions." sqref="B31">
      <formula1>0</formula1>
      <formula2>99</formula2>
    </dataValidation>
    <dataValidation type="decimal" operator="greaterThan" allowBlank="1" showInputMessage="1" showErrorMessage="1" sqref="C41:C55">
      <formula1>0</formula1>
    </dataValidation>
  </dataValidations>
  <hyperlinks>
    <hyperlink ref="D32" r:id="rId1" display="http:/cdo.ncdc.noaa.gov/cgi-bin/climatenormals/climatenormals.pl?directive=prod_select2&amp;prodtype=CLIM81&amp;subrnum"/>
  </hyperlinks>
  <printOptions/>
  <pageMargins left="0.75" right="0.75" top="1" bottom="1" header="0.5" footer="0.5"/>
  <pageSetup fitToHeight="1" fitToWidth="1" horizontalDpi="600" verticalDpi="600" orientation="landscape" scale="43" r:id="rId5"/>
  <ignoredErrors>
    <ignoredError sqref="D67:D68" numberStoredAsText="1"/>
  </ignoredErrors>
  <drawing r:id="rId4"/>
  <legacyDrawing r:id="rId3"/>
  <oleObjects>
    <oleObject progId="Equation.3" shapeId="271440" r:id="rId2"/>
  </oleObjects>
</worksheet>
</file>

<file path=xl/worksheets/sheet3.xml><?xml version="1.0" encoding="utf-8"?>
<worksheet xmlns="http://schemas.openxmlformats.org/spreadsheetml/2006/main" xmlns:r="http://schemas.openxmlformats.org/officeDocument/2006/relationships">
  <sheetPr>
    <pageSetUpPr fitToPage="1"/>
  </sheetPr>
  <dimension ref="A1:O37"/>
  <sheetViews>
    <sheetView zoomScalePageLayoutView="0" workbookViewId="0" topLeftCell="A1">
      <selection activeCell="I24" sqref="I24"/>
    </sheetView>
  </sheetViews>
  <sheetFormatPr defaultColWidth="9.140625" defaultRowHeight="12.75"/>
  <cols>
    <col min="1" max="1" width="7.140625" style="30" customWidth="1"/>
    <col min="2" max="2" width="12.140625" style="30" customWidth="1"/>
    <col min="3" max="3" width="12.28125" style="30" customWidth="1"/>
    <col min="4" max="4" width="16.00390625" style="30" customWidth="1"/>
    <col min="5" max="5" width="11.00390625" style="30" customWidth="1"/>
    <col min="6" max="6" width="12.140625" style="30" customWidth="1"/>
    <col min="7" max="7" width="16.00390625" style="30" customWidth="1"/>
    <col min="8" max="8" width="8.28125" style="30" customWidth="1"/>
    <col min="9" max="9" width="9.140625" style="30" customWidth="1"/>
    <col min="10" max="10" width="6.8515625" style="30" customWidth="1"/>
    <col min="11" max="11" width="10.00390625" style="30" customWidth="1"/>
    <col min="12" max="12" width="11.140625" style="30" customWidth="1"/>
    <col min="13" max="13" width="17.8515625" style="30" customWidth="1"/>
    <col min="14" max="14" width="11.57421875" style="31" customWidth="1"/>
    <col min="15" max="16384" width="9.140625" style="30" customWidth="1"/>
  </cols>
  <sheetData>
    <row r="1" spans="1:14" ht="18">
      <c r="A1" s="2" t="s">
        <v>0</v>
      </c>
      <c r="B1" s="78" t="s">
        <v>76</v>
      </c>
      <c r="C1" s="79"/>
      <c r="D1" s="79"/>
      <c r="E1" s="79"/>
      <c r="F1" s="79"/>
      <c r="G1" s="79"/>
      <c r="H1" s="79"/>
      <c r="I1" s="79"/>
      <c r="J1" s="79"/>
      <c r="K1" s="79"/>
      <c r="L1" s="177"/>
      <c r="M1" s="80"/>
      <c r="N1" s="150"/>
    </row>
    <row r="2" spans="1:14" ht="12.75">
      <c r="A2" s="3"/>
      <c r="B2" s="81" t="s">
        <v>57</v>
      </c>
      <c r="C2" s="82"/>
      <c r="D2" s="82"/>
      <c r="E2" s="82"/>
      <c r="F2" s="82"/>
      <c r="G2" s="82"/>
      <c r="H2" s="82"/>
      <c r="I2" s="82"/>
      <c r="J2" s="82"/>
      <c r="K2" s="82"/>
      <c r="L2" s="105"/>
      <c r="M2" s="83"/>
      <c r="N2" s="150"/>
    </row>
    <row r="3" spans="1:14" ht="12.75">
      <c r="A3" s="3"/>
      <c r="B3" s="81" t="s">
        <v>79</v>
      </c>
      <c r="C3" s="81"/>
      <c r="D3" s="82"/>
      <c r="E3" s="82"/>
      <c r="F3" s="82"/>
      <c r="G3" s="82"/>
      <c r="H3" s="82"/>
      <c r="I3" s="82"/>
      <c r="J3" s="82"/>
      <c r="K3" s="82"/>
      <c r="L3" s="105"/>
      <c r="M3" s="83"/>
      <c r="N3" s="150"/>
    </row>
    <row r="4" spans="1:14" ht="12.75">
      <c r="A4" s="3"/>
      <c r="B4" s="81"/>
      <c r="C4" s="81"/>
      <c r="D4" s="82"/>
      <c r="E4" s="82"/>
      <c r="F4" s="82"/>
      <c r="G4" s="82"/>
      <c r="H4" s="82"/>
      <c r="I4" s="82"/>
      <c r="J4" s="82"/>
      <c r="K4" s="82"/>
      <c r="L4" s="105"/>
      <c r="M4" s="83"/>
      <c r="N4" s="150"/>
    </row>
    <row r="5" spans="1:13" ht="12.75">
      <c r="A5" s="3"/>
      <c r="B5" s="113" t="s">
        <v>18</v>
      </c>
      <c r="C5" s="122"/>
      <c r="D5" s="176">
        <f>IF('Part 1 - LWA'!D5="[Enter]","",'Part 1 - LWA'!D5)</f>
      </c>
      <c r="E5" s="174"/>
      <c r="F5" s="174"/>
      <c r="G5" s="174"/>
      <c r="H5" s="175"/>
      <c r="I5" s="4"/>
      <c r="J5" s="4"/>
      <c r="K5" s="4"/>
      <c r="L5" s="105"/>
      <c r="M5" s="5"/>
    </row>
    <row r="6" spans="1:13" ht="12.75">
      <c r="A6" s="3"/>
      <c r="B6" s="113" t="s">
        <v>19</v>
      </c>
      <c r="C6" s="114"/>
      <c r="D6" s="176">
        <f>IF('Part 1 - LWA'!D6="[Enter]","",'Part 1 - LWA'!D6)</f>
      </c>
      <c r="E6" s="174"/>
      <c r="F6" s="174"/>
      <c r="G6" s="174"/>
      <c r="H6" s="175"/>
      <c r="I6" s="4"/>
      <c r="J6" s="4"/>
      <c r="K6" s="4"/>
      <c r="L6" s="105"/>
      <c r="M6" s="5"/>
    </row>
    <row r="7" spans="1:13" ht="12.75">
      <c r="A7" s="3"/>
      <c r="B7" s="113" t="s">
        <v>20</v>
      </c>
      <c r="C7" s="83"/>
      <c r="D7" s="176">
        <f>IF('Part 1 - LWA'!D7="[Enter]","",'Part 1 - LWA'!D7)</f>
      </c>
      <c r="E7" s="174"/>
      <c r="F7" s="174"/>
      <c r="G7" s="174"/>
      <c r="H7" s="175"/>
      <c r="I7" s="4"/>
      <c r="J7" s="4"/>
      <c r="K7" s="4"/>
      <c r="L7" s="105"/>
      <c r="M7" s="5"/>
    </row>
    <row r="8" spans="1:13" ht="12.75">
      <c r="A8" s="3"/>
      <c r="B8" s="113" t="s">
        <v>70</v>
      </c>
      <c r="C8" s="82"/>
      <c r="D8" s="176">
        <f>IF('Part 1 - LWA'!D8="[Enter]","",'Part 1 - LWA'!D8)</f>
      </c>
      <c r="E8" s="174"/>
      <c r="F8" s="174"/>
      <c r="G8" s="174"/>
      <c r="H8" s="175"/>
      <c r="I8" s="4"/>
      <c r="J8" s="4"/>
      <c r="K8" s="4"/>
      <c r="L8" s="105"/>
      <c r="M8" s="5"/>
    </row>
    <row r="9" spans="1:13" ht="12.75">
      <c r="A9" s="3"/>
      <c r="B9" s="113"/>
      <c r="C9" s="82"/>
      <c r="D9" s="108"/>
      <c r="E9" s="108"/>
      <c r="F9" s="108"/>
      <c r="G9" s="108"/>
      <c r="H9" s="108"/>
      <c r="I9" s="4"/>
      <c r="J9" s="4"/>
      <c r="K9" s="4"/>
      <c r="L9" s="105"/>
      <c r="M9" s="5"/>
    </row>
    <row r="10" spans="1:13" ht="12.75">
      <c r="A10" s="3"/>
      <c r="B10" s="113" t="s">
        <v>71</v>
      </c>
      <c r="C10" s="82"/>
      <c r="D10" s="176">
        <f>IF('Part 1 - LWA'!D10="[Enter]","",'Part 1 - LWA'!D10)</f>
      </c>
      <c r="E10" s="174"/>
      <c r="F10" s="174"/>
      <c r="G10" s="174"/>
      <c r="H10" s="175"/>
      <c r="I10" s="4"/>
      <c r="J10" s="4"/>
      <c r="K10" s="4"/>
      <c r="L10" s="105"/>
      <c r="M10" s="5"/>
    </row>
    <row r="11" spans="1:13" ht="12.75">
      <c r="A11" s="3"/>
      <c r="B11" s="113"/>
      <c r="C11" s="82"/>
      <c r="D11" s="108"/>
      <c r="E11" s="108"/>
      <c r="F11" s="108"/>
      <c r="G11" s="108"/>
      <c r="H11" s="108"/>
      <c r="I11" s="4"/>
      <c r="J11" s="4"/>
      <c r="K11" s="4"/>
      <c r="L11" s="105"/>
      <c r="M11" s="5"/>
    </row>
    <row r="12" spans="1:13" ht="12.75">
      <c r="A12" s="3"/>
      <c r="B12" s="113" t="s">
        <v>36</v>
      </c>
      <c r="C12" s="82"/>
      <c r="D12" s="108"/>
      <c r="E12" s="108"/>
      <c r="F12" s="176">
        <f>IF('Part 1 - LWA'!F12="[Enter]","",'Part 1 - LWA'!F12)</f>
      </c>
      <c r="G12" s="175"/>
      <c r="H12" s="105"/>
      <c r="I12" s="4"/>
      <c r="J12" s="4"/>
      <c r="K12" s="4"/>
      <c r="L12" s="105"/>
      <c r="M12" s="5"/>
    </row>
    <row r="13" spans="1:13" s="31" customFormat="1" ht="12.75">
      <c r="A13" s="6"/>
      <c r="B13" s="7"/>
      <c r="C13" s="65"/>
      <c r="D13" s="65"/>
      <c r="E13" s="66"/>
      <c r="F13" s="66"/>
      <c r="G13" s="66"/>
      <c r="H13" s="66"/>
      <c r="I13" s="66"/>
      <c r="J13" s="7"/>
      <c r="K13" s="7"/>
      <c r="L13" s="7"/>
      <c r="M13" s="8"/>
    </row>
    <row r="14" spans="1:13" ht="15.75">
      <c r="A14" s="19"/>
      <c r="B14" s="109">
        <f>IF('Part 2 - LWR'!C56='Part 1 - LWA'!B33,"","Your total landscape area in Step 2B is not equal to the total landscape area in Step 1A. Please complete Step 2B.")</f>
      </c>
      <c r="C14" s="109"/>
      <c r="D14" s="109"/>
      <c r="E14" s="110"/>
      <c r="F14" s="110"/>
      <c r="G14" s="110"/>
      <c r="H14" s="110"/>
      <c r="I14" s="110"/>
      <c r="J14" s="110"/>
      <c r="K14" s="109"/>
      <c r="L14" s="109"/>
      <c r="M14" s="21"/>
    </row>
    <row r="15" spans="1:14" ht="16.5" customHeight="1">
      <c r="A15" s="22"/>
      <c r="B15" s="75" t="s">
        <v>37</v>
      </c>
      <c r="C15" s="75"/>
      <c r="D15" s="75"/>
      <c r="E15" s="75"/>
      <c r="F15" s="75"/>
      <c r="G15" s="75"/>
      <c r="H15" s="75"/>
      <c r="I15" s="75"/>
      <c r="J15" s="75"/>
      <c r="K15" s="75"/>
      <c r="L15" s="76"/>
      <c r="M15" s="77"/>
      <c r="N15" s="150"/>
    </row>
    <row r="16" spans="1:14" ht="13.5" customHeight="1">
      <c r="A16" s="22"/>
      <c r="B16" s="75"/>
      <c r="C16" s="75"/>
      <c r="D16" s="75"/>
      <c r="E16" s="75"/>
      <c r="F16" s="75"/>
      <c r="G16" s="75"/>
      <c r="H16" s="75"/>
      <c r="I16" s="75"/>
      <c r="J16" s="75"/>
      <c r="K16" s="75"/>
      <c r="L16" s="76"/>
      <c r="M16" s="77"/>
      <c r="N16" s="150"/>
    </row>
    <row r="17" spans="1:13" ht="12.75">
      <c r="A17" s="22"/>
      <c r="B17" s="23" t="s">
        <v>78</v>
      </c>
      <c r="C17" s="23"/>
      <c r="D17" s="23"/>
      <c r="E17" s="23"/>
      <c r="F17" s="23"/>
      <c r="G17" s="23"/>
      <c r="H17" s="23"/>
      <c r="I17" s="23"/>
      <c r="J17" s="23"/>
      <c r="K17" s="23"/>
      <c r="L17" s="23"/>
      <c r="M17" s="24"/>
    </row>
    <row r="18" spans="1:13" ht="12.75">
      <c r="A18" s="22"/>
      <c r="B18" s="23"/>
      <c r="C18" s="23"/>
      <c r="D18" s="23"/>
      <c r="E18" s="23"/>
      <c r="F18" s="23"/>
      <c r="G18" s="23"/>
      <c r="H18" s="23"/>
      <c r="I18" s="23"/>
      <c r="J18" s="23"/>
      <c r="K18" s="23"/>
      <c r="L18" s="23"/>
      <c r="M18" s="24"/>
    </row>
    <row r="19" spans="1:13" ht="12.75">
      <c r="A19" s="22"/>
      <c r="B19" s="23" t="s">
        <v>115</v>
      </c>
      <c r="C19" s="23"/>
      <c r="D19" s="23"/>
      <c r="E19" s="23"/>
      <c r="F19" s="23"/>
      <c r="G19" s="23"/>
      <c r="H19" s="23"/>
      <c r="I19" s="23"/>
      <c r="J19" s="23"/>
      <c r="K19" s="23"/>
      <c r="L19" s="23"/>
      <c r="M19" s="24"/>
    </row>
    <row r="20" spans="1:13" ht="12.75">
      <c r="A20" s="22"/>
      <c r="B20" s="23"/>
      <c r="C20" s="23"/>
      <c r="D20" s="23"/>
      <c r="E20" s="23"/>
      <c r="F20" s="23"/>
      <c r="G20" s="23"/>
      <c r="H20" s="23"/>
      <c r="I20" s="23"/>
      <c r="J20" s="23"/>
      <c r="K20" s="23"/>
      <c r="L20" s="23"/>
      <c r="M20" s="24"/>
    </row>
    <row r="21" spans="1:13" ht="12.75">
      <c r="A21" s="22"/>
      <c r="B21" s="23"/>
      <c r="C21" s="23"/>
      <c r="D21" s="23"/>
      <c r="E21" s="23"/>
      <c r="F21" s="92"/>
      <c r="G21" s="92"/>
      <c r="H21" s="92"/>
      <c r="I21" s="25"/>
      <c r="J21" s="23"/>
      <c r="K21" s="23"/>
      <c r="L21" s="23"/>
      <c r="M21" s="24"/>
    </row>
    <row r="22" spans="1:13" ht="12.75">
      <c r="A22" s="33"/>
      <c r="B22" s="34"/>
      <c r="C22" s="34"/>
      <c r="D22" s="34"/>
      <c r="E22" s="34"/>
      <c r="F22" s="49"/>
      <c r="G22" s="34"/>
      <c r="H22" s="34"/>
      <c r="I22" s="34"/>
      <c r="J22" s="34"/>
      <c r="K22" s="34"/>
      <c r="L22" s="34"/>
      <c r="M22" s="35"/>
    </row>
    <row r="23" spans="1:15" ht="16.5" thickBot="1">
      <c r="A23" s="36"/>
      <c r="B23" s="43" t="s">
        <v>107</v>
      </c>
      <c r="C23" s="84"/>
      <c r="D23" s="84"/>
      <c r="E23" s="84"/>
      <c r="F23" s="84"/>
      <c r="G23" s="84"/>
      <c r="H23" s="84"/>
      <c r="I23" s="84"/>
      <c r="J23" s="84"/>
      <c r="K23" s="50"/>
      <c r="L23" s="50"/>
      <c r="M23" s="153"/>
      <c r="N23" s="152"/>
      <c r="O23" s="32"/>
    </row>
    <row r="24" spans="1:15" ht="16.5" thickBot="1">
      <c r="A24" s="36"/>
      <c r="B24" s="93" t="s">
        <v>8</v>
      </c>
      <c r="C24" s="118">
        <f>'Part 1 - LWA'!B41</f>
        <v>0</v>
      </c>
      <c r="D24" s="96" t="s">
        <v>63</v>
      </c>
      <c r="E24" s="93" t="s">
        <v>7</v>
      </c>
      <c r="F24" s="118">
        <f>'Part 2 - LWR'!B74</f>
        <v>0</v>
      </c>
      <c r="G24" s="119" t="s">
        <v>63</v>
      </c>
      <c r="H24" s="115"/>
      <c r="I24" s="87"/>
      <c r="J24" s="87"/>
      <c r="K24" s="87"/>
      <c r="L24" s="50"/>
      <c r="M24" s="153"/>
      <c r="N24" s="152"/>
      <c r="O24" s="32"/>
    </row>
    <row r="25" spans="1:15" ht="15.75">
      <c r="A25" s="36"/>
      <c r="B25" s="84"/>
      <c r="C25" s="124"/>
      <c r="D25" s="84"/>
      <c r="E25" s="84"/>
      <c r="F25" s="84"/>
      <c r="G25" s="84"/>
      <c r="H25" s="84"/>
      <c r="I25" s="84"/>
      <c r="J25" s="84"/>
      <c r="K25" s="50"/>
      <c r="L25" s="50"/>
      <c r="M25" s="153"/>
      <c r="N25" s="152"/>
      <c r="O25" s="32"/>
    </row>
    <row r="26" spans="1:13" ht="16.5" thickBot="1">
      <c r="A26" s="36"/>
      <c r="B26" s="220" t="s">
        <v>108</v>
      </c>
      <c r="C26" s="37"/>
      <c r="D26" s="37"/>
      <c r="E26" s="37"/>
      <c r="F26" s="39"/>
      <c r="G26" s="37"/>
      <c r="H26" s="37"/>
      <c r="I26" s="37"/>
      <c r="J26" s="37"/>
      <c r="K26" s="37"/>
      <c r="L26" s="37"/>
      <c r="M26" s="38"/>
    </row>
    <row r="27" spans="1:13" ht="16.5" thickBot="1">
      <c r="A27" s="36"/>
      <c r="B27" s="271" t="s">
        <v>106</v>
      </c>
      <c r="C27" s="272"/>
      <c r="D27" s="273"/>
      <c r="E27" s="117" t="str">
        <f>IF('Part 1 - LWA'!B33&gt;0,'Part 2 - LWR'!K56,"0")</f>
        <v>0</v>
      </c>
      <c r="F27" s="84" t="s">
        <v>112</v>
      </c>
      <c r="G27" s="37"/>
      <c r="H27" s="185" t="s">
        <v>110</v>
      </c>
      <c r="I27" s="116" t="str">
        <f>IF('Part 1 - LWA'!B33&gt;0,'Part 2 - LWR'!K56/'Part 1 - LWA'!B33,"0")</f>
        <v>0</v>
      </c>
      <c r="J27" s="184" t="s">
        <v>111</v>
      </c>
      <c r="K27" s="84"/>
      <c r="L27" s="37"/>
      <c r="M27" s="38"/>
    </row>
    <row r="28" spans="1:15" ht="15.75">
      <c r="A28" s="36"/>
      <c r="B28" s="84"/>
      <c r="C28" s="223" t="s">
        <v>109</v>
      </c>
      <c r="D28" s="84"/>
      <c r="E28" s="84"/>
      <c r="F28" s="84"/>
      <c r="G28" s="84"/>
      <c r="H28" s="84"/>
      <c r="I28" s="84"/>
      <c r="J28" s="84"/>
      <c r="K28" s="50"/>
      <c r="L28" s="50"/>
      <c r="M28" s="153"/>
      <c r="N28" s="152"/>
      <c r="O28" s="32"/>
    </row>
    <row r="29" spans="1:15" ht="15.75">
      <c r="A29" s="36"/>
      <c r="B29" s="84"/>
      <c r="C29" s="84"/>
      <c r="D29" s="84"/>
      <c r="E29" s="84"/>
      <c r="F29" s="84"/>
      <c r="G29" s="84"/>
      <c r="H29" s="84"/>
      <c r="I29" s="84"/>
      <c r="J29" s="84"/>
      <c r="K29" s="50"/>
      <c r="L29" s="50"/>
      <c r="M29" s="153"/>
      <c r="N29" s="152"/>
      <c r="O29" s="32"/>
    </row>
    <row r="30" spans="1:13" ht="12.75">
      <c r="A30" s="10"/>
      <c r="B30" s="11"/>
      <c r="C30" s="52"/>
      <c r="D30" s="52"/>
      <c r="E30" s="53"/>
      <c r="F30" s="11"/>
      <c r="G30" s="11"/>
      <c r="H30" s="11"/>
      <c r="I30" s="11"/>
      <c r="J30" s="11"/>
      <c r="K30" s="11"/>
      <c r="L30" s="11"/>
      <c r="M30" s="12"/>
    </row>
    <row r="31" spans="1:13" ht="16.5" thickBot="1">
      <c r="A31" s="13"/>
      <c r="B31" s="54" t="s">
        <v>6</v>
      </c>
      <c r="C31" s="55"/>
      <c r="D31" s="55"/>
      <c r="E31" s="56"/>
      <c r="F31" s="55"/>
      <c r="G31" s="48"/>
      <c r="H31" s="48"/>
      <c r="I31" s="48"/>
      <c r="J31" s="14"/>
      <c r="K31" s="14"/>
      <c r="L31" s="14"/>
      <c r="M31" s="15"/>
    </row>
    <row r="32" spans="1:13" ht="13.5" thickBot="1">
      <c r="A32" s="13"/>
      <c r="B32" s="102"/>
      <c r="C32" s="14"/>
      <c r="D32" s="14"/>
      <c r="E32" s="14"/>
      <c r="F32" s="14"/>
      <c r="G32" s="45"/>
      <c r="H32" s="45"/>
      <c r="I32" s="14"/>
      <c r="J32" s="14"/>
      <c r="K32" s="14"/>
      <c r="L32" s="14"/>
      <c r="M32" s="15"/>
    </row>
    <row r="33" spans="1:13" ht="16.5" thickBot="1">
      <c r="A33" s="13"/>
      <c r="B33" s="117" t="str">
        <f>IF(F24&lt;C24,"YES","NO")</f>
        <v>NO</v>
      </c>
      <c r="C33" s="45" t="s">
        <v>9</v>
      </c>
      <c r="D33" s="9"/>
      <c r="E33" s="46"/>
      <c r="F33" s="14"/>
      <c r="G33" s="14"/>
      <c r="H33" s="14"/>
      <c r="I33" s="14"/>
      <c r="J33" s="14"/>
      <c r="K33" s="14"/>
      <c r="L33" s="14"/>
      <c r="M33" s="15"/>
    </row>
    <row r="34" spans="1:13" ht="15.75">
      <c r="A34" s="13"/>
      <c r="B34" s="103"/>
      <c r="C34" s="45" t="s">
        <v>105</v>
      </c>
      <c r="D34" s="14"/>
      <c r="E34" s="46"/>
      <c r="F34" s="14"/>
      <c r="G34" s="14"/>
      <c r="H34" s="14"/>
      <c r="I34" s="14"/>
      <c r="J34" s="14"/>
      <c r="K34" s="14"/>
      <c r="L34" s="14"/>
      <c r="M34" s="15"/>
    </row>
    <row r="35" spans="1:13" ht="15.75">
      <c r="A35" s="16"/>
      <c r="B35" s="181"/>
      <c r="C35" s="182"/>
      <c r="D35" s="17"/>
      <c r="E35" s="183"/>
      <c r="F35" s="17"/>
      <c r="G35" s="17"/>
      <c r="H35" s="17"/>
      <c r="I35" s="17"/>
      <c r="J35" s="17"/>
      <c r="K35" s="17"/>
      <c r="L35" s="17"/>
      <c r="M35" s="18"/>
    </row>
    <row r="37" ht="12.75">
      <c r="B37" s="101"/>
    </row>
  </sheetData>
  <sheetProtection password="E6CF" sheet="1" selectLockedCells="1"/>
  <mergeCells count="1">
    <mergeCell ref="B27:D27"/>
  </mergeCells>
  <printOptions/>
  <pageMargins left="0.75" right="0.75" top="1" bottom="1" header="0.5" footer="0.5"/>
  <pageSetup fitToHeight="1" fitToWidth="1" horizontalDpi="600" verticalDpi="600" orientation="landscape"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Aquacraft,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Mayer</dc:creator>
  <cp:keywords/>
  <dc:description/>
  <cp:lastModifiedBy>Eastern Research group</cp:lastModifiedBy>
  <cp:lastPrinted>2009-05-05T23:01:18Z</cp:lastPrinted>
  <dcterms:created xsi:type="dcterms:W3CDTF">2008-08-07T22:07:01Z</dcterms:created>
  <dcterms:modified xsi:type="dcterms:W3CDTF">2009-05-06T13:34:56Z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