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BD_Calcs" sheetId="1" r:id="rId1"/>
    <sheet name="Yr_Facto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<sst xmlns="http://schemas.openxmlformats.org/spreadsheetml/2006/main" count="33" uniqueCount="24">
  <si>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Factors</t>
  </si>
  <si>
    <t>Note: A positive number, above, is an increase in the pollutant.</t>
  </si>
  <si>
    <t>Example</t>
  </si>
  <si>
    <t>the arguments to be entered are shown below.</t>
  </si>
  <si>
    <t>Arguments to Enter</t>
  </si>
  <si>
    <t>Yearly Weighting Factors</t>
  </si>
  <si>
    <t>CalendarYear</t>
  </si>
  <si>
    <t>Fraction of Diesel Highway Nox inventory which comes from non-EGR equipped engines</t>
  </si>
  <si>
    <t>Diesel Fuel Cetane Enhancers</t>
  </si>
  <si>
    <t>Emission Reduction Calculation Spreadsheet</t>
  </si>
  <si>
    <t>Reductions must be calculated for each different diesel fuel.</t>
  </si>
  <si>
    <t>Enter the k factor for the year of interest from the Yr_Factors table (next worksheet).</t>
  </si>
  <si>
    <t>Calculated Reduction</t>
  </si>
  <si>
    <t>NOx Percent (%)</t>
  </si>
  <si>
    <t>k</t>
  </si>
  <si>
    <t>Cetane Diff</t>
  </si>
  <si>
    <t>Reductions will be rounded to the first decimal place.</t>
  </si>
  <si>
    <t>Initial Cetane</t>
  </si>
  <si>
    <t>Final Cetane</t>
  </si>
  <si>
    <t>Enter the fuel's initial cetane value.</t>
  </si>
  <si>
    <t>Enter the fuel's final cetane value after cetane enhancers have been added.</t>
  </si>
  <si>
    <t>The cetane difference will be calculated.</t>
  </si>
  <si>
    <t>To calculate the benefits of raising the cetane level to 51from an initial cetane level of 45, for calendar year 2004</t>
  </si>
  <si>
    <t>The resulting NOx reductions are also shown.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</si>
</sst>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10.8515625" style="0" customWidth="1"/>
    <col min="4" max="4" width="6.7109375" style="0" customWidth="1"/>
    <col min="5" max="5" width="13.140625" style="0" customWidth="1"/>
    <col min="6" max="6" width="15.28125" style="0" customWidth="1"/>
    <col min="11" max="11" width="3.57421875" style="0" customWidth="1"/>
    <col min="12" max="12" width="11.7109375" style="0" customWidth="1"/>
  </cols>
  <sheetData>
    <row r="1" ht="12.75">
      <c r="C1" s="1" t="s">
        <v>8</v>
      </c>
    </row>
    <row r="2" ht="12.75">
      <c r="C2" s="1" t="s">
        <v>9</v>
      </c>
    </row>
    <row r="4" ht="12.75">
      <c r="B4" t="s">
        <v>10</v>
      </c>
    </row>
    <row r="6" ht="12.75">
      <c r="B6" t="s">
        <v>11</v>
      </c>
    </row>
    <row r="7" ht="12.75">
      <c r="B7" t="s">
        <v>19</v>
      </c>
    </row>
    <row r="8" ht="12.75">
      <c r="B8" t="s">
        <v>20</v>
      </c>
    </row>
    <row r="10" ht="12.75">
      <c r="B10" t="s">
        <v>21</v>
      </c>
    </row>
    <row r="11" ht="12.75">
      <c r="B11" t="s">
        <v>16</v>
      </c>
    </row>
    <row r="13" spans="5:12" ht="12.75">
      <c r="E13" s="16"/>
      <c r="F13" s="16"/>
      <c r="G13" s="16"/>
      <c r="H13" s="16"/>
      <c r="I13" s="16"/>
      <c r="J13" s="16"/>
      <c r="K13" s="16"/>
      <c r="L13" s="16"/>
    </row>
    <row r="14" spans="2:12" ht="25.5">
      <c r="B14" s="4" t="s">
        <v>0</v>
      </c>
      <c r="C14" s="5" t="s">
        <v>4</v>
      </c>
      <c r="E14" s="8"/>
      <c r="F14" s="15" t="s">
        <v>13</v>
      </c>
      <c r="G14" s="17"/>
      <c r="H14" s="17"/>
      <c r="I14" s="17"/>
      <c r="J14" s="18"/>
      <c r="K14" s="18"/>
      <c r="L14" s="18"/>
    </row>
    <row r="15" spans="2:12" ht="25.5">
      <c r="B15" s="6" t="s">
        <v>14</v>
      </c>
      <c r="C15" s="21">
        <v>0.93</v>
      </c>
      <c r="D15" s="2"/>
      <c r="E15" s="9" t="s">
        <v>12</v>
      </c>
      <c r="F15" s="7">
        <f>ROUND(C15*(EXP((-0.015151)*C18+(0.000169)*(C18^2)+(0.000223)*C18*C16)-1)*100,1)</f>
        <v>-2</v>
      </c>
      <c r="G15" s="16"/>
      <c r="H15" s="16"/>
      <c r="I15" s="16"/>
      <c r="J15" s="19"/>
      <c r="K15" s="16"/>
      <c r="L15" s="20"/>
    </row>
    <row r="16" spans="2:5" ht="12.75">
      <c r="B16" s="6" t="s">
        <v>17</v>
      </c>
      <c r="C16" s="21">
        <v>45</v>
      </c>
      <c r="E16" s="11" t="s">
        <v>1</v>
      </c>
    </row>
    <row r="17" spans="2:3" ht="12.75">
      <c r="B17" s="6" t="s">
        <v>18</v>
      </c>
      <c r="C17" s="21">
        <v>50</v>
      </c>
    </row>
    <row r="18" spans="2:3" ht="12.75">
      <c r="B18" s="6" t="s">
        <v>15</v>
      </c>
      <c r="C18" s="6">
        <f>C17-C16</f>
        <v>5</v>
      </c>
    </row>
    <row r="22" ht="12.75">
      <c r="B22" s="10" t="s">
        <v>2</v>
      </c>
    </row>
    <row r="23" ht="12.75">
      <c r="B23" t="s">
        <v>22</v>
      </c>
    </row>
    <row r="24" ht="12.75">
      <c r="B24" t="s">
        <v>3</v>
      </c>
    </row>
    <row r="25" ht="12.75">
      <c r="B25" t="s">
        <v>23</v>
      </c>
    </row>
    <row r="27" spans="2:7" ht="25.5">
      <c r="B27" s="4" t="s">
        <v>0</v>
      </c>
      <c r="C27" s="5" t="s">
        <v>4</v>
      </c>
      <c r="E27" s="8"/>
      <c r="F27" s="15" t="s">
        <v>13</v>
      </c>
      <c r="G27" s="17"/>
    </row>
    <row r="28" spans="2:7" ht="25.5">
      <c r="B28" s="6" t="s">
        <v>14</v>
      </c>
      <c r="C28" s="21">
        <v>0.84</v>
      </c>
      <c r="D28" s="2"/>
      <c r="E28" s="9" t="s">
        <v>12</v>
      </c>
      <c r="F28" s="7">
        <f>ROUND(C28*(EXP((-0.015151)*C31+(0.000169)*(C31^2)+(0.000223)*C31*C29)-1)*100,1)</f>
        <v>-2</v>
      </c>
      <c r="G28" s="16"/>
    </row>
    <row r="29" spans="2:5" ht="12.75">
      <c r="B29" s="6" t="s">
        <v>17</v>
      </c>
      <c r="C29" s="21">
        <v>45</v>
      </c>
      <c r="E29" s="11" t="s">
        <v>1</v>
      </c>
    </row>
    <row r="30" spans="2:3" ht="12.75">
      <c r="B30" s="6" t="s">
        <v>18</v>
      </c>
      <c r="C30" s="21">
        <v>51</v>
      </c>
    </row>
    <row r="31" spans="2:3" ht="12.75">
      <c r="B31" s="6" t="s">
        <v>15</v>
      </c>
      <c r="C31" s="6">
        <f>C30-C29</f>
        <v>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2">
      <selection activeCell="D8" sqref="D8"/>
    </sheetView>
  </sheetViews>
  <sheetFormatPr defaultColWidth="9.140625" defaultRowHeight="12.75"/>
  <cols>
    <col min="2" max="2" width="13.00390625" style="0" customWidth="1"/>
    <col min="3" max="3" width="15.8515625" style="0" customWidth="1"/>
    <col min="5" max="5" width="16.7109375" style="0" customWidth="1"/>
  </cols>
  <sheetData>
    <row r="2" ht="12.75">
      <c r="C2" s="1" t="s">
        <v>5</v>
      </c>
    </row>
    <row r="4" spans="2:5" ht="12.75">
      <c r="B4" s="13"/>
      <c r="C4" s="12"/>
      <c r="D4" s="12"/>
      <c r="E4" s="12"/>
    </row>
    <row r="5" spans="2:5" ht="12.75">
      <c r="B5" s="13"/>
      <c r="C5" s="22" t="s">
        <v>7</v>
      </c>
      <c r="D5" s="22"/>
      <c r="E5" s="22"/>
    </row>
    <row r="6" spans="2:5" ht="12.75">
      <c r="B6" s="12" t="s">
        <v>6</v>
      </c>
      <c r="C6" s="22"/>
      <c r="D6" s="22"/>
      <c r="E6" s="22"/>
    </row>
    <row r="7" spans="2:5" ht="12.75">
      <c r="B7" s="3">
        <v>2003</v>
      </c>
      <c r="C7" s="3"/>
      <c r="D7" s="14">
        <v>0.93</v>
      </c>
      <c r="E7" s="3"/>
    </row>
    <row r="8" spans="2:5" ht="12.75">
      <c r="B8" s="3">
        <v>2004</v>
      </c>
      <c r="C8" s="3"/>
      <c r="D8" s="14">
        <v>0.84</v>
      </c>
      <c r="E8" s="3"/>
    </row>
    <row r="9" spans="2:5" ht="12.75">
      <c r="B9" s="3">
        <v>2005</v>
      </c>
      <c r="C9" s="3"/>
      <c r="D9" s="14">
        <v>0.77</v>
      </c>
      <c r="E9" s="3"/>
    </row>
    <row r="10" spans="2:5" ht="12.75">
      <c r="B10" s="3">
        <v>2006</v>
      </c>
      <c r="C10" s="3"/>
      <c r="D10" s="14">
        <v>0.7</v>
      </c>
      <c r="E10" s="3"/>
    </row>
    <row r="11" spans="2:5" ht="12.75">
      <c r="B11" s="3">
        <v>2007</v>
      </c>
      <c r="C11" s="3"/>
      <c r="D11" s="14">
        <v>0.65</v>
      </c>
      <c r="E11" s="3"/>
    </row>
    <row r="12" spans="2:5" ht="12.75">
      <c r="B12" s="3">
        <v>2008</v>
      </c>
      <c r="C12" s="3"/>
      <c r="D12" s="14">
        <v>0.61</v>
      </c>
      <c r="E12" s="3"/>
    </row>
    <row r="13" spans="2:5" ht="12.75">
      <c r="B13" s="3">
        <v>2009</v>
      </c>
      <c r="C13" s="3"/>
      <c r="D13" s="14">
        <v>0.57</v>
      </c>
      <c r="E13" s="3"/>
    </row>
    <row r="14" spans="2:5" ht="12.75">
      <c r="B14" s="3">
        <v>2010</v>
      </c>
      <c r="C14" s="3"/>
      <c r="D14" s="14">
        <v>0.55</v>
      </c>
      <c r="E14" s="3"/>
    </row>
    <row r="15" spans="2:5" ht="12.75">
      <c r="B15" s="3">
        <v>2011</v>
      </c>
      <c r="C15" s="3"/>
      <c r="D15" s="14">
        <v>0.54</v>
      </c>
      <c r="E15" s="3"/>
    </row>
    <row r="16" spans="2:5" ht="12.75">
      <c r="B16" s="3">
        <v>2012</v>
      </c>
      <c r="C16" s="3"/>
      <c r="D16" s="14">
        <v>0.53</v>
      </c>
      <c r="E16" s="3"/>
    </row>
    <row r="17" spans="2:5" ht="12.75">
      <c r="B17" s="3">
        <v>2013</v>
      </c>
      <c r="C17" s="3"/>
      <c r="D17" s="14">
        <v>0.51</v>
      </c>
      <c r="E17" s="3"/>
    </row>
    <row r="18" spans="2:5" ht="12.75">
      <c r="B18" s="3">
        <v>2014</v>
      </c>
      <c r="C18" s="3"/>
      <c r="D18" s="14">
        <v>0.5</v>
      </c>
      <c r="E18" s="3"/>
    </row>
    <row r="19" spans="2:5" ht="12.75">
      <c r="B19" s="3">
        <v>2015</v>
      </c>
      <c r="C19" s="3"/>
      <c r="D19" s="14">
        <v>0.48</v>
      </c>
      <c r="E19" s="3"/>
    </row>
    <row r="20" spans="2:5" ht="12.75">
      <c r="B20" s="3">
        <v>2016</v>
      </c>
      <c r="C20" s="3"/>
      <c r="D20" s="14">
        <v>0.46</v>
      </c>
      <c r="E20" s="3"/>
    </row>
    <row r="21" spans="2:5" ht="12.75">
      <c r="B21" s="3">
        <v>2017</v>
      </c>
      <c r="C21" s="3"/>
      <c r="D21" s="14">
        <v>0.44</v>
      </c>
      <c r="E21" s="3"/>
    </row>
    <row r="22" spans="2:5" ht="12.75">
      <c r="B22" s="3">
        <v>2018</v>
      </c>
      <c r="C22" s="3"/>
      <c r="D22" s="14">
        <v>0.41</v>
      </c>
      <c r="E22" s="3"/>
    </row>
    <row r="23" spans="2:5" ht="12.75">
      <c r="B23" s="3">
        <v>2019</v>
      </c>
      <c r="C23" s="3"/>
      <c r="D23" s="14">
        <v>0.39</v>
      </c>
      <c r="E23" s="3"/>
    </row>
    <row r="24" spans="2:5" ht="12.75">
      <c r="B24" s="3">
        <v>2020</v>
      </c>
      <c r="C24" s="3"/>
      <c r="D24" s="14">
        <v>0.36</v>
      </c>
      <c r="E24" s="3"/>
    </row>
  </sheetData>
  <mergeCells count="1">
    <mergeCell ref="C5:E6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OTAQ -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Wick</dc:creator>
  <cp:keywords/>
  <dc:description/>
  <cp:lastModifiedBy>JWeber</cp:lastModifiedBy>
  <dcterms:created xsi:type="dcterms:W3CDTF">2003-05-01T13:48:04Z</dcterms:created>
  <dcterms:modified xsi:type="dcterms:W3CDTF">2010-08-24T21:21:57Z</dcterms:modified>
  <cp:category/>
  <cp:version/>
  <cp:contentType/>
  <cp:contentStatus/>
</cp:coreProperties>
</file>