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BD_Calcs" sheetId="1" r:id="rId1"/>
    <sheet name="Yr_Factors" sheetId="2" r:id="rId2"/>
  </sheets>
  <definedNames/>
  <calcPr fullCalcOnLoad="1"/>
</workbook>
</file>

<file path=xl/sharedStrings.xml><?xml version="1.0" encoding="utf-8"?>
<sst xmlns="http://schemas.openxmlformats.org/spreadsheetml/2006/main" count="76" uniqueCount="49">
  <si>
    <t>Reductions must be calculated for each different biodiesel fuel.</t>
  </si>
  <si>
    <t>The default biodiesel fuel is soybean modified, average (vs. "clean") base fuel.</t>
  </si>
  <si>
    <t>Biodiesel fuels that are not the default will be addressed through the calculations.</t>
  </si>
  <si>
    <t>It is equal to Calif. highway fuel, or if it meets all of following</t>
  </si>
  <si>
    <t>Cetane number &gt; 52, and</t>
  </si>
  <si>
    <t>Aromatics &lt; 25 vol%, and</t>
  </si>
  <si>
    <t>Specific gravity &lt; 0.84</t>
  </si>
  <si>
    <t>If the biological oil source is soybean oil, place a 0 in both the Rapeseed and the Animal fields below.</t>
  </si>
  <si>
    <t>If the biological oil source is rapeseed or canola oil, place a 1 in the Rapeseed field below, and 0 in the Animal field.</t>
  </si>
  <si>
    <t>If the biological oil source is animal based (grease, lard), place a 1 in the Animal field below, and 0 in the the Rapeseed field.</t>
  </si>
  <si>
    <t>In the % Biodiesel field enter volume percent of biologically derived oils (e.g., B20, enter 20)</t>
  </si>
  <si>
    <t>Reductions will be rounded down to the next whole number, i.e., X.01 to X.99 becomes X.</t>
  </si>
  <si>
    <t>Increases will be rounded up to the next whole number.</t>
  </si>
  <si>
    <t>Notes:</t>
  </si>
  <si>
    <t>Fuel economy will be reduced when using biodiesel.</t>
  </si>
  <si>
    <t xml:space="preserve">The calculation is 4.6% to 10.6% times biodiesel vol%. </t>
  </si>
  <si>
    <t>Animal based biodiesel is slightly worse than plant based.</t>
  </si>
  <si>
    <t>The fuel economy decreas is calculated to the right.</t>
  </si>
  <si>
    <t>PM</t>
  </si>
  <si>
    <t>CO</t>
  </si>
  <si>
    <t>NOx</t>
  </si>
  <si>
    <t>HC</t>
  </si>
  <si>
    <t>Factors</t>
  </si>
  <si>
    <t>Calculated Reductions</t>
  </si>
  <si>
    <t>to</t>
  </si>
  <si>
    <t>% Biodiesel</t>
  </si>
  <si>
    <t>k1</t>
  </si>
  <si>
    <t>Note: A positive number, above, is an increase in the pollutant.</t>
  </si>
  <si>
    <t>k2</t>
  </si>
  <si>
    <t>k3</t>
  </si>
  <si>
    <t>Clean</t>
  </si>
  <si>
    <t>Rapeseed</t>
  </si>
  <si>
    <t>Animal</t>
  </si>
  <si>
    <t>Example</t>
  </si>
  <si>
    <t>To calculate the benefits of a 20% canola oil modified biodiesel fuel, for calendar year 2003, working with a clean base fuel</t>
  </si>
  <si>
    <t>the arguments to be entered are shown below.</t>
  </si>
  <si>
    <t>Biodiesel Emission Reduction Calculation Spreadsheet</t>
  </si>
  <si>
    <t>Arguments to Enter</t>
  </si>
  <si>
    <t>Percent (%)</t>
  </si>
  <si>
    <t>Fuel Economy Decrease</t>
  </si>
  <si>
    <t>Yearly Weighting Factors</t>
  </si>
  <si>
    <t>Pollutant</t>
  </si>
  <si>
    <t>Factor</t>
  </si>
  <si>
    <t>CalendarYear</t>
  </si>
  <si>
    <t>k4</t>
  </si>
  <si>
    <t>Enter the k1, k2, k3, and k4 factors for the year of interest from the Yr_Factors table (next worksheet).</t>
  </si>
  <si>
    <t>The base fuel to which the biologically derived oils have been added is a "clean" fuel ONLY IF:</t>
  </si>
  <si>
    <t>If the base fuel is clean, place a 1 in the Clean field below, otherwise enter 0.</t>
  </si>
  <si>
    <t>The resulting reductions are also shown in green.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</si>
</sst>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Continuous"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 quotePrefix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 quotePrefix="1">
      <alignment/>
    </xf>
    <xf numFmtId="0" fontId="0" fillId="0" borderId="0" xfId="0" applyFill="1" applyAlignment="1" quotePrefix="1">
      <alignment/>
    </xf>
    <xf numFmtId="0" fontId="0" fillId="0" borderId="0" xfId="0" applyFill="1" applyAlignment="1">
      <alignment/>
    </xf>
    <xf numFmtId="0" fontId="0" fillId="3" borderId="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65"/>
  <sheetViews>
    <sheetView tabSelected="1" workbookViewId="0" topLeftCell="A1">
      <selection activeCell="B45" sqref="B45"/>
    </sheetView>
  </sheetViews>
  <sheetFormatPr defaultColWidth="9.140625" defaultRowHeight="12.75"/>
  <cols>
    <col min="1" max="1" width="4.28125" style="0" customWidth="1"/>
    <col min="2" max="2" width="11.421875" style="0" customWidth="1"/>
    <col min="3" max="3" width="10.8515625" style="0" customWidth="1"/>
    <col min="4" max="4" width="6.7109375" style="0" customWidth="1"/>
    <col min="5" max="5" width="13.140625" style="0" customWidth="1"/>
    <col min="11" max="11" width="3.57421875" style="0" customWidth="1"/>
    <col min="12" max="12" width="11.7109375" style="0" customWidth="1"/>
    <col min="15" max="15" width="13.140625" style="0" customWidth="1"/>
  </cols>
  <sheetData>
    <row r="2" ht="12.75">
      <c r="C2" s="1" t="s">
        <v>36</v>
      </c>
    </row>
    <row r="4" ht="12.75">
      <c r="B4" t="s">
        <v>0</v>
      </c>
    </row>
    <row r="5" ht="12.75">
      <c r="B5" t="s">
        <v>1</v>
      </c>
    </row>
    <row r="6" ht="12.75">
      <c r="B6" t="s">
        <v>2</v>
      </c>
    </row>
    <row r="7" ht="12.75">
      <c r="B7" t="s">
        <v>46</v>
      </c>
    </row>
    <row r="8" ht="12.75">
      <c r="C8" t="s">
        <v>3</v>
      </c>
    </row>
    <row r="9" ht="12.75">
      <c r="C9" t="s">
        <v>4</v>
      </c>
    </row>
    <row r="10" ht="12.75">
      <c r="C10" t="s">
        <v>5</v>
      </c>
    </row>
    <row r="11" ht="12.75">
      <c r="C11" t="s">
        <v>6</v>
      </c>
    </row>
    <row r="12" ht="12.75">
      <c r="B12" t="s">
        <v>47</v>
      </c>
    </row>
    <row r="14" ht="12.75">
      <c r="B14" t="s">
        <v>7</v>
      </c>
    </row>
    <row r="15" ht="12.75">
      <c r="B15" t="s">
        <v>8</v>
      </c>
    </row>
    <row r="16" ht="12.75">
      <c r="B16" t="s">
        <v>9</v>
      </c>
    </row>
    <row r="18" ht="12.75">
      <c r="B18" t="s">
        <v>10</v>
      </c>
    </row>
    <row r="20" ht="12.75">
      <c r="B20" t="s">
        <v>45</v>
      </c>
    </row>
    <row r="21" ht="12.75">
      <c r="B21" t="s">
        <v>11</v>
      </c>
    </row>
    <row r="22" ht="12.75">
      <c r="B22" t="s">
        <v>12</v>
      </c>
    </row>
    <row r="23" spans="2:3" ht="12.75">
      <c r="B23" t="s">
        <v>13</v>
      </c>
      <c r="C23" t="s">
        <v>14</v>
      </c>
    </row>
    <row r="24" ht="12.75">
      <c r="C24" t="s">
        <v>15</v>
      </c>
    </row>
    <row r="25" ht="12.75">
      <c r="C25" t="s">
        <v>16</v>
      </c>
    </row>
    <row r="26" ht="12.75">
      <c r="C26" t="s">
        <v>17</v>
      </c>
    </row>
    <row r="28" spans="5:12" ht="12.75">
      <c r="E28" s="26" t="s">
        <v>38</v>
      </c>
      <c r="F28" s="26"/>
      <c r="G28" s="26"/>
      <c r="H28" s="26"/>
      <c r="I28" s="26"/>
      <c r="J28" s="26"/>
      <c r="K28" s="26"/>
      <c r="L28" s="26"/>
    </row>
    <row r="29" spans="5:12" ht="12.75">
      <c r="E29" s="8"/>
      <c r="F29" s="9" t="s">
        <v>18</v>
      </c>
      <c r="G29" s="9" t="s">
        <v>19</v>
      </c>
      <c r="H29" s="9" t="s">
        <v>20</v>
      </c>
      <c r="I29" s="9" t="s">
        <v>21</v>
      </c>
      <c r="J29" s="11" t="s">
        <v>39</v>
      </c>
      <c r="K29" s="11"/>
      <c r="L29" s="11"/>
    </row>
    <row r="30" spans="2:12" ht="25.5">
      <c r="B30" s="4" t="s">
        <v>22</v>
      </c>
      <c r="C30" s="5" t="s">
        <v>37</v>
      </c>
      <c r="D30" s="2"/>
      <c r="E30" s="10" t="s">
        <v>23</v>
      </c>
      <c r="F30" s="7">
        <f>IF(((1-C32)*(EXP(C31*(-0.0047395+0.0010742*C36))-1)*100+C32*(EXP(C31*(-0.0045908-0.0019343*C38))-1)*100)&lt;0,TRUNC(((1-C32)*(EXP(C31*(-0.0047395+0.0010742*C36))-1)*100+C32*(EXP(C31*(-0.0045908-0.0019343*C38))-1)*100),0),ROUNDUP(((1-C32)*(EXP(C31*(-0.0047395+0.0010742*C36))-1)*100+C32*(EXP(C31*(-0.0045908-0.0019343*C38))-1)*100),0))</f>
        <v>-4</v>
      </c>
      <c r="G30" s="7">
        <f>IF((1-C33)*(EXP(C31*(-0.0058238+0.0010853*C36+0.0017335*C37))-1)*100+C33*(EXP(C31*(-0.0017116*C38))-1)*100&lt;0,TRUNC((1-C33)*(EXP(C31*(-0.0058238+0.0010853*C36+0.0017335*C37))-1)*100+C33*(EXP(C31*(-0.0017116*C38))-1)*100,0),ROUNDUP((1-C33)*(EXP(C31*(-0.0058238+0.0010853*C36+0.0017335*C37))-1)*100+C33*(EXP(C31*(-0.0017116*C38))-1)*100,0))</f>
        <v>-5</v>
      </c>
      <c r="H30" s="7">
        <f>IF((1-C34-C35)*(EXP(C31*(0.0010375+0.0012289*C36-0.0002732*C37))-1)*100+C34*(EXP(C31*(-0.0009795*C38))-1)*100&lt;0,TRUNC((1-C34-C35)*(EXP(C31*(0.0010375+0.0012289*C36-0.0002732*C37))-1)*100+C34*(EXP(C31*(-0.0009795*C38))-1)*100),ROUNDUP((1-C34-C35)*(EXP(C31*(0.0010375+0.0012289*C36-0.0002732*C37))-1)*100+C34*(EXP(C31*(-0.0009795*C38))-1)*100,0))</f>
        <v>1</v>
      </c>
      <c r="I30" s="7">
        <f>IF((EXP(C31*(-0.0118443+0.0047569*C36))-1)*100&lt;0,TRUNC((EXP(C31*(-0.0118443+0.0047569*C36))-1)*100),ROUNDUP((EXP(C31*(-0.0118443+0.0047569*C36))-1)*100,0))</f>
        <v>-11</v>
      </c>
      <c r="J30" s="12">
        <f>ROUND(C31*0.046,1)</f>
        <v>0.5</v>
      </c>
      <c r="K30" s="13" t="s">
        <v>24</v>
      </c>
      <c r="L30" s="14">
        <f>ROUND(C31*0.106,1)</f>
        <v>1.1</v>
      </c>
    </row>
    <row r="31" spans="2:5" ht="12.75">
      <c r="B31" s="6" t="s">
        <v>25</v>
      </c>
      <c r="C31" s="6">
        <v>10</v>
      </c>
      <c r="E31" s="16" t="s">
        <v>27</v>
      </c>
    </row>
    <row r="32" spans="2:3" ht="12.75">
      <c r="B32" s="6" t="s">
        <v>26</v>
      </c>
      <c r="C32" s="6">
        <v>0.12</v>
      </c>
    </row>
    <row r="33" spans="2:3" ht="12.75">
      <c r="B33" s="6" t="s">
        <v>28</v>
      </c>
      <c r="C33" s="6">
        <v>0.09</v>
      </c>
    </row>
    <row r="34" spans="2:3" ht="12.75">
      <c r="B34" s="6" t="s">
        <v>29</v>
      </c>
      <c r="C34" s="6">
        <v>0.09</v>
      </c>
    </row>
    <row r="35" spans="2:3" ht="12.75">
      <c r="B35" s="6" t="s">
        <v>44</v>
      </c>
      <c r="C35" s="6">
        <v>0.07</v>
      </c>
    </row>
    <row r="36" spans="2:9" ht="12.75">
      <c r="B36" s="6" t="s">
        <v>30</v>
      </c>
      <c r="C36" s="6">
        <v>0</v>
      </c>
      <c r="F36" s="22"/>
      <c r="G36" s="22"/>
      <c r="H36" s="22"/>
      <c r="I36" s="22"/>
    </row>
    <row r="37" spans="2:3" ht="12.75">
      <c r="B37" s="6" t="s">
        <v>31</v>
      </c>
      <c r="C37" s="6">
        <v>0</v>
      </c>
    </row>
    <row r="38" spans="2:3" ht="12.75">
      <c r="B38" s="6" t="s">
        <v>32</v>
      </c>
      <c r="C38" s="6">
        <v>0</v>
      </c>
    </row>
    <row r="42" ht="12.75">
      <c r="B42" s="15" t="s">
        <v>33</v>
      </c>
    </row>
    <row r="43" ht="12.75">
      <c r="B43" t="s">
        <v>34</v>
      </c>
    </row>
    <row r="44" ht="12.75">
      <c r="B44" t="s">
        <v>35</v>
      </c>
    </row>
    <row r="45" ht="12.75">
      <c r="B45" t="s">
        <v>48</v>
      </c>
    </row>
    <row r="47" spans="5:12" ht="12.75">
      <c r="E47" s="26" t="s">
        <v>38</v>
      </c>
      <c r="F47" s="26"/>
      <c r="G47" s="26"/>
      <c r="H47" s="26"/>
      <c r="I47" s="26"/>
      <c r="J47" s="26"/>
      <c r="K47" s="26"/>
      <c r="L47" s="26"/>
    </row>
    <row r="48" spans="5:12" ht="12.75">
      <c r="E48" s="8"/>
      <c r="F48" s="9" t="s">
        <v>18</v>
      </c>
      <c r="G48" s="9" t="s">
        <v>19</v>
      </c>
      <c r="H48" s="9" t="s">
        <v>20</v>
      </c>
      <c r="I48" s="9" t="s">
        <v>21</v>
      </c>
      <c r="J48" s="11" t="s">
        <v>39</v>
      </c>
      <c r="K48" s="11"/>
      <c r="L48" s="11"/>
    </row>
    <row r="49" spans="2:12" ht="25.5">
      <c r="B49" s="4" t="s">
        <v>22</v>
      </c>
      <c r="C49" s="5" t="s">
        <v>37</v>
      </c>
      <c r="D49" s="2"/>
      <c r="E49" s="10" t="s">
        <v>23</v>
      </c>
      <c r="F49" s="7">
        <f>IF(((1-C51)*(EXP(C50*(-0.0047395+0.0010742*C55))-1)*100+C51*(EXP(C50*(-0.0045908-0.0019343*C57))-1)*100)&lt;0,TRUNC(((1-C51)*(EXP(C50*(-0.0047395+0.0010742*C55))-1)*100+C51*(EXP(C50*(-0.0045908-0.0019343*C57))-1)*100),0),ROUNDUP(((1-C51)*(EXP(C50*(-0.0047395+0.0010742*C55))-1)*100+C51*(EXP(C50*(-0.0045908-0.0019343*C57))-1)*100),0))</f>
        <v>-7</v>
      </c>
      <c r="G49" s="7">
        <f>IF((1-C52)*(EXP(C50*(-0.0058238+0.0010853*C55+0.0017335*C56))-1)*100+C52*(EXP(C50*(-0.0017116*C57))-1)*100&lt;0,TRUNC((1-C52)*(EXP(C50*(-0.0058238+0.0010853*C55+0.0017335*C56))-1)*100+C52*(EXP(C50*(-0.0017116*C57))-1)*100,0),ROUNDUP((1-C52)*(EXP(C50*(-0.0058238+0.0010853*C55+0.0017335*C56))-1)*100+C52*(EXP(C50*(-0.0017116*C57))-1)*100,0))</f>
        <v>-5</v>
      </c>
      <c r="H49" s="7">
        <f>IF((1-C53-C54)*(EXP(C50*(0.0010375+0.0012289*C55-0.0002732*C56))-1)*100+C53*(EXP(C50*(-0.0009795*C57))-1)*100&lt;0,TRUNC((1-C53-C54)*(EXP(C50*(0.0010375+0.0012289*C55-0.0002732*C56))-1)*100+C53*(EXP(C50*(-0.0009795*C57))-1)*100),ROUNDUP((1-C53-C54)*(EXP(C50*(0.0010375+0.0012289*C55-0.0002732*C56))-1)*100+C53*(EXP(C50*(-0.0009795*C57))-1)*100,0))</f>
        <v>4</v>
      </c>
      <c r="I49" s="7">
        <f>IF((EXP(C50*(-0.0118443+0.0047569*C55))-1)*100&lt;0,TRUNC((EXP(C50*(-0.0118443+0.0047569*C55))-1)*100),ROUNDUP((EXP(C50*(-0.0118443+0.0047569*C55))-1)*100,0))</f>
        <v>-13</v>
      </c>
      <c r="J49" s="12">
        <f>ROUND(C50*0.046,1)</f>
        <v>0.9</v>
      </c>
      <c r="K49" s="13" t="s">
        <v>24</v>
      </c>
      <c r="L49" s="14">
        <f>ROUND(C50*0.106,1)</f>
        <v>2.1</v>
      </c>
    </row>
    <row r="50" spans="2:3" ht="12.75">
      <c r="B50" s="6" t="s">
        <v>25</v>
      </c>
      <c r="C50" s="6">
        <v>20</v>
      </c>
    </row>
    <row r="51" spans="2:5" ht="12.75">
      <c r="B51" s="6" t="s">
        <v>26</v>
      </c>
      <c r="C51" s="6">
        <v>0.12</v>
      </c>
      <c r="E51" t="s">
        <v>27</v>
      </c>
    </row>
    <row r="52" spans="2:3" ht="12.75">
      <c r="B52" s="6" t="s">
        <v>28</v>
      </c>
      <c r="C52" s="6">
        <v>0.09</v>
      </c>
    </row>
    <row r="53" spans="2:3" ht="12.75">
      <c r="B53" s="6" t="s">
        <v>29</v>
      </c>
      <c r="C53" s="6">
        <v>0.09</v>
      </c>
    </row>
    <row r="54" spans="2:3" ht="12.75">
      <c r="B54" s="6" t="s">
        <v>44</v>
      </c>
      <c r="C54" s="6">
        <v>0.07</v>
      </c>
    </row>
    <row r="55" spans="2:3" ht="12.75">
      <c r="B55" s="6" t="s">
        <v>30</v>
      </c>
      <c r="C55" s="6">
        <v>1</v>
      </c>
    </row>
    <row r="56" spans="2:3" ht="12.75">
      <c r="B56" s="6" t="s">
        <v>31</v>
      </c>
      <c r="C56" s="6">
        <v>1</v>
      </c>
    </row>
    <row r="57" spans="2:3" ht="12.75">
      <c r="B57" s="6" t="s">
        <v>32</v>
      </c>
      <c r="C57" s="6">
        <v>0</v>
      </c>
    </row>
    <row r="59" spans="2:5" ht="12.75">
      <c r="B59" s="23"/>
      <c r="C59" s="24"/>
      <c r="D59" s="25"/>
      <c r="E59" s="23"/>
    </row>
    <row r="60" spans="2:5" ht="12.75">
      <c r="B60" s="24"/>
      <c r="C60" s="25"/>
      <c r="D60" s="25"/>
      <c r="E60" s="24"/>
    </row>
    <row r="65" spans="2:5" ht="12.75">
      <c r="B65" s="21"/>
      <c r="E65" s="21"/>
    </row>
  </sheetData>
  <mergeCells count="2">
    <mergeCell ref="E28:L28"/>
    <mergeCell ref="E47:L47"/>
  </mergeCells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27"/>
  <sheetViews>
    <sheetView workbookViewId="0" topLeftCell="A1">
      <selection activeCell="C7" sqref="C7:F27"/>
    </sheetView>
  </sheetViews>
  <sheetFormatPr defaultColWidth="9.140625" defaultRowHeight="12.75"/>
  <cols>
    <col min="2" max="2" width="13.00390625" style="0" customWidth="1"/>
  </cols>
  <sheetData>
    <row r="2" ht="12.75">
      <c r="C2" s="1" t="s">
        <v>40</v>
      </c>
    </row>
    <row r="4" spans="2:6" ht="12.75">
      <c r="B4" s="18" t="s">
        <v>41</v>
      </c>
      <c r="C4" s="17" t="s">
        <v>18</v>
      </c>
      <c r="D4" s="17" t="s">
        <v>19</v>
      </c>
      <c r="E4" s="17" t="s">
        <v>20</v>
      </c>
      <c r="F4" s="17" t="s">
        <v>20</v>
      </c>
    </row>
    <row r="5" spans="2:6" ht="12.75">
      <c r="B5" s="18" t="s">
        <v>42</v>
      </c>
      <c r="C5" s="17" t="s">
        <v>26</v>
      </c>
      <c r="D5" s="17" t="s">
        <v>28</v>
      </c>
      <c r="E5" s="17" t="s">
        <v>29</v>
      </c>
      <c r="F5" s="17" t="s">
        <v>44</v>
      </c>
    </row>
    <row r="6" spans="2:5" ht="12.75">
      <c r="B6" s="17" t="s">
        <v>43</v>
      </c>
      <c r="C6" s="17"/>
      <c r="D6" s="17"/>
      <c r="E6" s="17"/>
    </row>
    <row r="7" spans="2:6" ht="12.75">
      <c r="B7" s="3">
        <v>2000</v>
      </c>
      <c r="C7" s="20">
        <v>0.15</v>
      </c>
      <c r="D7" s="20">
        <v>0.11</v>
      </c>
      <c r="E7" s="20">
        <v>0.13</v>
      </c>
      <c r="F7" s="19">
        <v>0</v>
      </c>
    </row>
    <row r="8" spans="2:6" ht="12.75">
      <c r="B8" s="3">
        <v>2001</v>
      </c>
      <c r="C8" s="20">
        <v>0.14</v>
      </c>
      <c r="D8" s="20">
        <v>0.1</v>
      </c>
      <c r="E8" s="20">
        <v>0.11</v>
      </c>
      <c r="F8" s="19">
        <v>0</v>
      </c>
    </row>
    <row r="9" spans="2:6" ht="12.75">
      <c r="B9" s="3">
        <v>2002</v>
      </c>
      <c r="C9" s="20">
        <v>0.13</v>
      </c>
      <c r="D9" s="20">
        <v>0.1</v>
      </c>
      <c r="E9" s="20">
        <v>0.1</v>
      </c>
      <c r="F9" s="19">
        <v>0</v>
      </c>
    </row>
    <row r="10" spans="2:6" ht="12.75">
      <c r="B10" s="3">
        <v>2003</v>
      </c>
      <c r="C10" s="20">
        <v>0.12</v>
      </c>
      <c r="D10" s="20">
        <v>0.09</v>
      </c>
      <c r="E10" s="20">
        <v>0.09</v>
      </c>
      <c r="F10" s="19">
        <v>0.07</v>
      </c>
    </row>
    <row r="11" spans="2:6" ht="12.75">
      <c r="B11" s="3">
        <v>2004</v>
      </c>
      <c r="C11" s="20">
        <v>0.11</v>
      </c>
      <c r="D11" s="20">
        <v>0.08</v>
      </c>
      <c r="E11" s="20">
        <v>0.08</v>
      </c>
      <c r="F11" s="19">
        <v>0.16</v>
      </c>
    </row>
    <row r="12" spans="2:6" ht="12.75">
      <c r="B12" s="3">
        <v>2005</v>
      </c>
      <c r="C12" s="20">
        <v>0.1</v>
      </c>
      <c r="D12" s="20">
        <v>0.07</v>
      </c>
      <c r="E12" s="20">
        <v>0.08</v>
      </c>
      <c r="F12" s="19">
        <v>0.23</v>
      </c>
    </row>
    <row r="13" spans="2:6" ht="12.75">
      <c r="B13" s="3">
        <v>2006</v>
      </c>
      <c r="C13" s="20">
        <v>0.1</v>
      </c>
      <c r="D13" s="20">
        <v>0.06</v>
      </c>
      <c r="E13" s="20">
        <v>0.07</v>
      </c>
      <c r="F13" s="19">
        <v>0.3</v>
      </c>
    </row>
    <row r="14" spans="2:6" ht="12.75">
      <c r="B14" s="3">
        <v>2007</v>
      </c>
      <c r="C14" s="20">
        <v>0.09</v>
      </c>
      <c r="D14" s="20">
        <v>0.06</v>
      </c>
      <c r="E14" s="20">
        <v>0.06</v>
      </c>
      <c r="F14" s="19">
        <v>0.35</v>
      </c>
    </row>
    <row r="15" spans="2:6" ht="12.75">
      <c r="B15" s="3">
        <v>2008</v>
      </c>
      <c r="C15" s="20">
        <v>0.09</v>
      </c>
      <c r="D15" s="20">
        <v>0.06</v>
      </c>
      <c r="E15" s="20">
        <v>0.06</v>
      </c>
      <c r="F15" s="19">
        <v>0.39</v>
      </c>
    </row>
    <row r="16" spans="2:6" ht="12.75">
      <c r="B16" s="3">
        <v>2009</v>
      </c>
      <c r="C16" s="20">
        <v>0.09</v>
      </c>
      <c r="D16" s="20">
        <v>0.06</v>
      </c>
      <c r="E16" s="20">
        <v>0.06</v>
      </c>
      <c r="F16" s="19">
        <v>0.43</v>
      </c>
    </row>
    <row r="17" spans="2:6" ht="12.75">
      <c r="B17" s="3">
        <v>2010</v>
      </c>
      <c r="C17" s="20">
        <v>0.09</v>
      </c>
      <c r="D17" s="20">
        <v>0.06</v>
      </c>
      <c r="E17" s="20">
        <v>0.05</v>
      </c>
      <c r="F17" s="19">
        <v>0.45</v>
      </c>
    </row>
    <row r="18" spans="2:6" ht="12.75">
      <c r="B18" s="3">
        <v>2011</v>
      </c>
      <c r="C18" s="20">
        <v>0.09</v>
      </c>
      <c r="D18" s="20">
        <v>0.06</v>
      </c>
      <c r="E18" s="20">
        <v>0.05</v>
      </c>
      <c r="F18" s="19">
        <v>0.46</v>
      </c>
    </row>
    <row r="19" spans="2:6" ht="12.75">
      <c r="B19" s="3">
        <v>2012</v>
      </c>
      <c r="C19" s="20">
        <v>0.09</v>
      </c>
      <c r="D19" s="20">
        <v>0.06</v>
      </c>
      <c r="E19" s="20">
        <v>0.05</v>
      </c>
      <c r="F19" s="19">
        <v>0.47</v>
      </c>
    </row>
    <row r="20" spans="2:6" ht="12.75">
      <c r="B20" s="3">
        <v>2013</v>
      </c>
      <c r="C20" s="20">
        <v>0.09</v>
      </c>
      <c r="D20" s="20">
        <v>0.05</v>
      </c>
      <c r="E20" s="20">
        <v>0.05</v>
      </c>
      <c r="F20" s="19">
        <v>0.49</v>
      </c>
    </row>
    <row r="21" spans="2:6" ht="12.75">
      <c r="B21" s="3">
        <v>2014</v>
      </c>
      <c r="C21" s="20">
        <v>0.09</v>
      </c>
      <c r="D21" s="20">
        <v>0.05</v>
      </c>
      <c r="E21" s="20">
        <v>0.05</v>
      </c>
      <c r="F21" s="19">
        <v>0.5</v>
      </c>
    </row>
    <row r="22" spans="2:6" ht="12.75">
      <c r="B22" s="3">
        <v>2015</v>
      </c>
      <c r="C22" s="20">
        <v>0.09</v>
      </c>
      <c r="D22" s="20">
        <v>0.05</v>
      </c>
      <c r="E22" s="20">
        <v>0.05</v>
      </c>
      <c r="F22" s="19">
        <v>0.52</v>
      </c>
    </row>
    <row r="23" spans="2:6" ht="12.75">
      <c r="B23" s="3">
        <v>2016</v>
      </c>
      <c r="C23" s="20">
        <v>0.09</v>
      </c>
      <c r="D23" s="20">
        <v>0.05</v>
      </c>
      <c r="E23" s="20">
        <v>0.05</v>
      </c>
      <c r="F23" s="19">
        <v>0.54</v>
      </c>
    </row>
    <row r="24" spans="2:6" ht="12.75">
      <c r="B24" s="3">
        <v>2017</v>
      </c>
      <c r="C24" s="20">
        <v>0.09</v>
      </c>
      <c r="D24" s="20">
        <v>0.05</v>
      </c>
      <c r="E24" s="20">
        <v>0.05</v>
      </c>
      <c r="F24" s="19">
        <v>0.56</v>
      </c>
    </row>
    <row r="25" spans="2:6" ht="12.75">
      <c r="B25" s="3">
        <v>2018</v>
      </c>
      <c r="C25" s="20">
        <v>0.09</v>
      </c>
      <c r="D25" s="20">
        <v>0.05</v>
      </c>
      <c r="E25" s="20">
        <v>0.05</v>
      </c>
      <c r="F25" s="19">
        <v>0.59</v>
      </c>
    </row>
    <row r="26" spans="2:6" ht="12.75">
      <c r="B26" s="3">
        <v>2019</v>
      </c>
      <c r="C26" s="20">
        <v>0.09</v>
      </c>
      <c r="D26" s="20">
        <v>0.05</v>
      </c>
      <c r="E26" s="20">
        <v>0.05</v>
      </c>
      <c r="F26" s="19">
        <v>0.61</v>
      </c>
    </row>
    <row r="27" spans="2:6" ht="12.75">
      <c r="B27" s="3">
        <v>2020</v>
      </c>
      <c r="C27" s="20">
        <v>0.09</v>
      </c>
      <c r="D27" s="20">
        <v>0.04</v>
      </c>
      <c r="E27" s="20">
        <v>0.05</v>
      </c>
      <c r="F27" s="19">
        <v>0.64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OTAQ - 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 Wick</dc:creator>
  <cp:keywords/>
  <dc:description/>
  <cp:lastModifiedBy>JWeber</cp:lastModifiedBy>
  <dcterms:created xsi:type="dcterms:W3CDTF">2003-05-01T13:48:04Z</dcterms:created>
  <dcterms:modified xsi:type="dcterms:W3CDTF">2010-08-24T21:19:34Z</dcterms:modified>
  <cp:category/>
  <cp:version/>
  <cp:contentType/>
  <cp:contentStatus/>
</cp:coreProperties>
</file>