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2270" activeTab="0"/>
  </bookViews>
  <sheets>
    <sheet name="SO2 Budgets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<sst xmlns="http://schemas.openxmlformats.org/spreadsheetml/2006/main" count="32" uniqueCount="32">
  <si>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</t>
  </si>
  <si>
    <t>State</t>
  </si>
  <si>
    <t>Alabama</t>
  </si>
  <si>
    <t>Georgia</t>
  </si>
  <si>
    <t>Illinois</t>
  </si>
  <si>
    <t>Indiana</t>
  </si>
  <si>
    <t>Iowa</t>
  </si>
  <si>
    <t>Kansas</t>
  </si>
  <si>
    <t>Kentucky</t>
  </si>
  <si>
    <t>Maryland</t>
  </si>
  <si>
    <t>Michigan</t>
  </si>
  <si>
    <t>Minnesota</t>
  </si>
  <si>
    <t>Missouri</t>
  </si>
  <si>
    <t>Nebraska</t>
  </si>
  <si>
    <t>New Jersey</t>
  </si>
  <si>
    <t>New York</t>
  </si>
  <si>
    <t>North Carolina</t>
  </si>
  <si>
    <t>Ohio</t>
  </si>
  <si>
    <t>Pennsylvania</t>
  </si>
  <si>
    <t>South Carolina</t>
  </si>
  <si>
    <t>Tennessee</t>
  </si>
  <si>
    <t>Texas</t>
  </si>
  <si>
    <t>Virginia</t>
  </si>
  <si>
    <t>West Virginia</t>
  </si>
  <si>
    <t>Wisconsin</t>
  </si>
  <si>
    <t>Total</t>
  </si>
  <si>
    <t>Budget</t>
  </si>
  <si>
    <t>Variability Limit</t>
  </si>
  <si>
    <t>Group 1 Total</t>
  </si>
  <si>
    <t>Group 2 Total</t>
  </si>
  <si>
    <r>
      <t>State Budgets, Variability Limits, and Assurance Levels for SO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 xml:space="preserve"> (tons)</t>
    </r>
  </si>
  <si>
    <t>Assurance Level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</si>
</sst>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/>
    </xf>
    <xf numFmtId="164" fontId="35" fillId="0" borderId="10" xfId="0" applyNumberFormat="1" applyFont="1" applyBorder="1" applyAlignment="1">
      <alignment/>
    </xf>
    <xf numFmtId="0" fontId="35" fillId="0" borderId="10" xfId="0" applyFont="1" applyFill="1" applyBorder="1" applyAlignment="1">
      <alignment/>
    </xf>
    <xf numFmtId="0" fontId="38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87" zoomScaleNormal="87" zoomScalePageLayoutView="0" workbookViewId="0" topLeftCell="A1">
      <selection activeCell="E3" sqref="E3"/>
    </sheetView>
  </sheetViews>
  <sheetFormatPr defaultColWidth="9.140625" defaultRowHeight="15"/>
  <cols>
    <col min="1" max="1" width="15.421875" style="0" customWidth="1"/>
    <col min="2" max="3" width="12.7109375" style="0" customWidth="1"/>
    <col min="4" max="4" width="16.00390625" style="0" customWidth="1"/>
    <col min="5" max="5" width="17.28125" style="0" customWidth="1"/>
  </cols>
  <sheetData>
    <row r="1" spans="1:5" s="1" customFormat="1" ht="46.5" customHeight="1">
      <c r="A1" s="10" t="s">
        <v>30</v>
      </c>
      <c r="B1" s="10"/>
      <c r="C1" s="10"/>
      <c r="D1" s="10"/>
      <c r="E1" s="10"/>
    </row>
    <row r="2" spans="1:5" s="3" customFormat="1" ht="15">
      <c r="A2" s="2" t="s">
        <v>0</v>
      </c>
      <c r="B2" s="11" t="s">
        <v>26</v>
      </c>
      <c r="C2" s="11"/>
      <c r="D2" s="6" t="s">
        <v>27</v>
      </c>
      <c r="E2" s="6" t="s">
        <v>31</v>
      </c>
    </row>
    <row r="3" spans="1:5" s="3" customFormat="1" ht="36" customHeight="1">
      <c r="A3" s="2" t="s">
        <v>1</v>
      </c>
      <c r="B3" s="6">
        <v>2015</v>
      </c>
      <c r="C3" s="6">
        <v>2017</v>
      </c>
      <c r="D3" s="6">
        <v>2017</v>
      </c>
      <c r="E3" s="6">
        <v>2017</v>
      </c>
    </row>
    <row r="4" spans="1:5" ht="15">
      <c r="A4" s="4" t="s">
        <v>2</v>
      </c>
      <c r="B4" s="5">
        <v>216033</v>
      </c>
      <c r="C4" s="5">
        <v>213258</v>
      </c>
      <c r="D4" s="5">
        <f>C4*0.18</f>
        <v>38386.439999999995</v>
      </c>
      <c r="E4" s="5">
        <f aca="true" t="shared" si="0" ref="E4:E26">D4+C4</f>
        <v>251644.44</v>
      </c>
    </row>
    <row r="5" spans="1:5" ht="15">
      <c r="A5" s="4" t="s">
        <v>3</v>
      </c>
      <c r="B5" s="5">
        <v>158527</v>
      </c>
      <c r="C5" s="5">
        <v>135565</v>
      </c>
      <c r="D5" s="5">
        <f aca="true" t="shared" si="1" ref="D5:D26">C5*0.18</f>
        <v>24401.7</v>
      </c>
      <c r="E5" s="5">
        <f t="shared" si="0"/>
        <v>159966.7</v>
      </c>
    </row>
    <row r="6" spans="1:5" ht="15">
      <c r="A6" s="4" t="s">
        <v>4</v>
      </c>
      <c r="B6" s="5">
        <v>234889</v>
      </c>
      <c r="C6" s="5">
        <v>124123</v>
      </c>
      <c r="D6" s="5">
        <f t="shared" si="1"/>
        <v>22342.14</v>
      </c>
      <c r="E6" s="5">
        <f t="shared" si="0"/>
        <v>146465.14</v>
      </c>
    </row>
    <row r="7" spans="1:5" ht="15">
      <c r="A7" s="4" t="s">
        <v>5</v>
      </c>
      <c r="B7" s="5">
        <v>290762</v>
      </c>
      <c r="C7" s="5">
        <v>166449</v>
      </c>
      <c r="D7" s="5">
        <f t="shared" si="1"/>
        <v>29960.82</v>
      </c>
      <c r="E7" s="5">
        <f t="shared" si="0"/>
        <v>196409.82</v>
      </c>
    </row>
    <row r="8" spans="1:5" ht="15">
      <c r="A8" s="4" t="s">
        <v>6</v>
      </c>
      <c r="B8" s="5">
        <v>107085</v>
      </c>
      <c r="C8" s="5">
        <v>75184</v>
      </c>
      <c r="D8" s="5">
        <f t="shared" si="1"/>
        <v>13533.119999999999</v>
      </c>
      <c r="E8" s="5">
        <f t="shared" si="0"/>
        <v>88717.12</v>
      </c>
    </row>
    <row r="9" spans="1:5" ht="15">
      <c r="A9" s="4" t="s">
        <v>7</v>
      </c>
      <c r="B9" s="5">
        <v>41980</v>
      </c>
      <c r="C9" s="5">
        <v>41980</v>
      </c>
      <c r="D9" s="5">
        <f t="shared" si="1"/>
        <v>7556.4</v>
      </c>
      <c r="E9" s="5">
        <f t="shared" si="0"/>
        <v>49536.4</v>
      </c>
    </row>
    <row r="10" spans="1:5" ht="15">
      <c r="A10" s="4" t="s">
        <v>8</v>
      </c>
      <c r="B10" s="5">
        <v>232662</v>
      </c>
      <c r="C10" s="5">
        <v>106284</v>
      </c>
      <c r="D10" s="5">
        <f t="shared" si="1"/>
        <v>19131.12</v>
      </c>
      <c r="E10" s="5">
        <f t="shared" si="0"/>
        <v>125415.12</v>
      </c>
    </row>
    <row r="11" spans="1:5" ht="15">
      <c r="A11" s="4" t="s">
        <v>9</v>
      </c>
      <c r="B11" s="5">
        <v>30120</v>
      </c>
      <c r="C11" s="5">
        <v>28203</v>
      </c>
      <c r="D11" s="5">
        <f t="shared" si="1"/>
        <v>5076.54</v>
      </c>
      <c r="E11" s="5">
        <f t="shared" si="0"/>
        <v>33279.54</v>
      </c>
    </row>
    <row r="12" spans="1:5" ht="15">
      <c r="A12" s="4" t="s">
        <v>10</v>
      </c>
      <c r="B12" s="5">
        <v>229303</v>
      </c>
      <c r="C12" s="5">
        <v>143995</v>
      </c>
      <c r="D12" s="5">
        <f t="shared" si="1"/>
        <v>25919.1</v>
      </c>
      <c r="E12" s="5">
        <f t="shared" si="0"/>
        <v>169914.1</v>
      </c>
    </row>
    <row r="13" spans="1:5" ht="15">
      <c r="A13" s="4" t="s">
        <v>11</v>
      </c>
      <c r="B13" s="5">
        <v>41981</v>
      </c>
      <c r="C13" s="5">
        <v>41981</v>
      </c>
      <c r="D13" s="5">
        <f t="shared" si="1"/>
        <v>7556.58</v>
      </c>
      <c r="E13" s="5">
        <f t="shared" si="0"/>
        <v>49537.58</v>
      </c>
    </row>
    <row r="14" spans="1:5" ht="15">
      <c r="A14" s="4" t="s">
        <v>12</v>
      </c>
      <c r="B14" s="5">
        <v>207466</v>
      </c>
      <c r="C14" s="5">
        <v>165941</v>
      </c>
      <c r="D14" s="5">
        <f t="shared" si="1"/>
        <v>29869.379999999997</v>
      </c>
      <c r="E14" s="5">
        <f t="shared" si="0"/>
        <v>195810.38</v>
      </c>
    </row>
    <row r="15" spans="1:5" ht="15">
      <c r="A15" s="4" t="s">
        <v>13</v>
      </c>
      <c r="B15" s="5">
        <v>68162</v>
      </c>
      <c r="C15" s="5">
        <v>68162</v>
      </c>
      <c r="D15" s="5">
        <f t="shared" si="1"/>
        <v>12269.16</v>
      </c>
      <c r="E15" s="5">
        <f t="shared" si="0"/>
        <v>80431.16</v>
      </c>
    </row>
    <row r="16" spans="1:5" ht="15">
      <c r="A16" s="4" t="s">
        <v>14</v>
      </c>
      <c r="B16" s="5">
        <v>7670</v>
      </c>
      <c r="C16" s="5">
        <v>5574</v>
      </c>
      <c r="D16" s="5">
        <f t="shared" si="1"/>
        <v>1003.3199999999999</v>
      </c>
      <c r="E16" s="5">
        <f t="shared" si="0"/>
        <v>6577.32</v>
      </c>
    </row>
    <row r="17" spans="1:5" ht="15">
      <c r="A17" s="4" t="s">
        <v>15</v>
      </c>
      <c r="B17" s="5">
        <v>36296</v>
      </c>
      <c r="C17" s="5">
        <v>27556</v>
      </c>
      <c r="D17" s="5">
        <f t="shared" si="1"/>
        <v>4960.08</v>
      </c>
      <c r="E17" s="5">
        <f t="shared" si="0"/>
        <v>32516.08</v>
      </c>
    </row>
    <row r="18" spans="1:5" ht="15">
      <c r="A18" s="4" t="s">
        <v>16</v>
      </c>
      <c r="B18" s="5">
        <v>136881</v>
      </c>
      <c r="C18" s="5">
        <v>57620</v>
      </c>
      <c r="D18" s="5">
        <f t="shared" si="1"/>
        <v>10371.6</v>
      </c>
      <c r="E18" s="5">
        <f t="shared" si="0"/>
        <v>67991.6</v>
      </c>
    </row>
    <row r="19" spans="1:5" ht="15">
      <c r="A19" s="4" t="s">
        <v>17</v>
      </c>
      <c r="B19" s="5">
        <v>315393</v>
      </c>
      <c r="C19" s="5">
        <v>142240</v>
      </c>
      <c r="D19" s="5">
        <f t="shared" si="1"/>
        <v>25603.2</v>
      </c>
      <c r="E19" s="5">
        <f t="shared" si="0"/>
        <v>167843.2</v>
      </c>
    </row>
    <row r="20" spans="1:5" ht="15">
      <c r="A20" s="4" t="s">
        <v>18</v>
      </c>
      <c r="B20" s="5">
        <v>278651</v>
      </c>
      <c r="C20" s="5">
        <v>112021</v>
      </c>
      <c r="D20" s="5">
        <f t="shared" si="1"/>
        <v>20163.78</v>
      </c>
      <c r="E20" s="5">
        <f t="shared" si="0"/>
        <v>132184.78</v>
      </c>
    </row>
    <row r="21" spans="1:5" ht="15">
      <c r="A21" s="4" t="s">
        <v>19</v>
      </c>
      <c r="B21" s="5">
        <v>96633</v>
      </c>
      <c r="C21" s="5">
        <v>96633</v>
      </c>
      <c r="D21" s="5">
        <f t="shared" si="1"/>
        <v>17393.94</v>
      </c>
      <c r="E21" s="5">
        <f t="shared" si="0"/>
        <v>114026.94</v>
      </c>
    </row>
    <row r="22" spans="1:5" ht="15">
      <c r="A22" s="4" t="s">
        <v>20</v>
      </c>
      <c r="B22" s="5">
        <v>148150</v>
      </c>
      <c r="C22" s="5">
        <v>58833</v>
      </c>
      <c r="D22" s="5">
        <f t="shared" si="1"/>
        <v>10589.94</v>
      </c>
      <c r="E22" s="5">
        <f t="shared" si="0"/>
        <v>69422.94</v>
      </c>
    </row>
    <row r="23" spans="1:5" ht="15">
      <c r="A23" s="4" t="s">
        <v>21</v>
      </c>
      <c r="B23" s="5">
        <v>294471</v>
      </c>
      <c r="C23" s="5">
        <v>294471</v>
      </c>
      <c r="D23" s="5">
        <f t="shared" si="1"/>
        <v>53004.78</v>
      </c>
      <c r="E23" s="5">
        <f t="shared" si="0"/>
        <v>347475.78</v>
      </c>
    </row>
    <row r="24" spans="1:5" ht="15">
      <c r="A24" s="4" t="s">
        <v>22</v>
      </c>
      <c r="B24" s="5">
        <v>70820</v>
      </c>
      <c r="C24" s="5">
        <v>35057</v>
      </c>
      <c r="D24" s="5">
        <f t="shared" si="1"/>
        <v>6310.26</v>
      </c>
      <c r="E24" s="5">
        <f t="shared" si="0"/>
        <v>41367.26</v>
      </c>
    </row>
    <row r="25" spans="1:5" ht="15">
      <c r="A25" s="4" t="s">
        <v>23</v>
      </c>
      <c r="B25" s="5">
        <v>146174</v>
      </c>
      <c r="C25" s="5">
        <v>75668</v>
      </c>
      <c r="D25" s="5">
        <f t="shared" si="1"/>
        <v>13620.24</v>
      </c>
      <c r="E25" s="5">
        <f t="shared" si="0"/>
        <v>89288.24</v>
      </c>
    </row>
    <row r="26" spans="1:5" ht="15">
      <c r="A26" s="4" t="s">
        <v>24</v>
      </c>
      <c r="B26" s="5">
        <v>79480</v>
      </c>
      <c r="C26" s="5">
        <v>47883</v>
      </c>
      <c r="D26" s="5">
        <f t="shared" si="1"/>
        <v>8618.94</v>
      </c>
      <c r="E26" s="5">
        <f t="shared" si="0"/>
        <v>56501.94</v>
      </c>
    </row>
    <row r="27" spans="1:5" ht="15">
      <c r="A27" s="7" t="s">
        <v>25</v>
      </c>
      <c r="B27" s="8">
        <f>SUM(B4:B26)</f>
        <v>3469589</v>
      </c>
      <c r="C27" s="8">
        <f>SUM(C4:C26)</f>
        <v>2264681</v>
      </c>
      <c r="D27" s="8"/>
      <c r="E27" s="8"/>
    </row>
    <row r="28" spans="1:5" ht="15">
      <c r="A28" s="9" t="s">
        <v>28</v>
      </c>
      <c r="B28" s="8">
        <f>B27-B29</f>
        <v>2551802</v>
      </c>
      <c r="C28" s="8">
        <f>C27-C29</f>
        <v>1372631</v>
      </c>
      <c r="D28" s="7"/>
      <c r="E28" s="7"/>
    </row>
    <row r="29" spans="1:5" ht="15">
      <c r="A29" s="9" t="s">
        <v>29</v>
      </c>
      <c r="B29" s="8">
        <f>SUM(B21,B23,B5,B15,B9,B13,B4)</f>
        <v>917787</v>
      </c>
      <c r="C29" s="8">
        <f>SUM(C21,C23,C5,C15,C9,C13,C4)</f>
        <v>892050</v>
      </c>
      <c r="D29" s="7"/>
      <c r="E29" s="7"/>
    </row>
  </sheetData>
  <sheetProtection/>
  <mergeCells count="2">
    <mergeCell ref="A1:E1"/>
    <mergeCell ref="B2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US-EPA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Fisher, Brian</dc:creator>
  <cp:keywords/>
  <dc:description/>
  <cp:lastModifiedBy>Bhagat, Dhruti</cp:lastModifiedBy>
  <dcterms:created xsi:type="dcterms:W3CDTF">2012-06-07T20:47:42Z</dcterms:created>
  <dcterms:modified xsi:type="dcterms:W3CDTF">2016-02-25T21:49:44Z</dcterms:modified>
  <cp:category/>
  <cp:version/>
  <cp:contentType/>
  <cp:contentStatus/>
</cp:coreProperties>
</file>