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1.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4.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F:\LBUNTE\DATA\SIPs--OZONE ADVANCE\VA\"/>
    </mc:Choice>
  </mc:AlternateContent>
  <bookViews>
    <workbookView xWindow="480" yWindow="120" windowWidth="9165" windowHeight="5640"/>
  </bookViews>
  <sheets>
    <sheet name="DE FY14 Q1" sheetId="1" r:id="rId1"/>
    <sheet name="RLF 1.01.03" sheetId="2" r:id="rId2"/>
    <sheet name="ARRA 1.01.06" sheetId="3" r:id="rId3"/>
    <sheet name="Building Retrofits 1.02.06" sheetId="5" r:id="rId4"/>
    <sheet name="AFV &amp; Sites 1.04.10" sheetId="6" r:id="rId5"/>
    <sheet name="Net Metering 1.04.10" sheetId="7" r:id="rId6"/>
    <sheet name="Energy Contracts 2.01.07" sheetId="11" r:id="rId7"/>
    <sheet name="Performance Contracting 2.02.06" sheetId="8" r:id="rId8"/>
    <sheet name="Demand Response 2.03.04" sheetId="10" r:id="rId9"/>
    <sheet name="TWG 3.01.04" sheetId="12" r:id="rId10"/>
    <sheet name="Surveys 3.02.08" sheetId="4" r:id="rId11"/>
  </sheets>
  <externalReferences>
    <externalReference r:id="rId12"/>
    <externalReference r:id="rId13"/>
    <externalReference r:id="rId14"/>
    <externalReference r:id="rId15"/>
    <externalReference r:id="rId16"/>
  </externalReferences>
  <calcPr calcId="152511"/>
</workbook>
</file>

<file path=xl/calcChain.xml><?xml version="1.0" encoding="utf-8"?>
<calcChain xmlns="http://schemas.openxmlformats.org/spreadsheetml/2006/main">
  <c r="B46" i="8" l="1"/>
  <c r="B45" i="8"/>
  <c r="B44" i="8"/>
  <c r="D61" i="2"/>
  <c r="C61" i="2"/>
  <c r="E60" i="2"/>
  <c r="E61" i="2" s="1"/>
  <c r="D59" i="2"/>
  <c r="C59" i="2"/>
  <c r="E58" i="2"/>
  <c r="E57" i="2"/>
  <c r="E56" i="2"/>
  <c r="E55" i="2"/>
  <c r="E54" i="2"/>
  <c r="E53" i="2"/>
  <c r="E59" i="2" s="1"/>
  <c r="D52" i="2"/>
  <c r="C52" i="2"/>
  <c r="E51" i="2"/>
  <c r="E50" i="2"/>
  <c r="E49" i="2"/>
  <c r="E48" i="2"/>
  <c r="E47" i="2"/>
  <c r="E46" i="2"/>
  <c r="E52" i="2" s="1"/>
  <c r="D45" i="2"/>
  <c r="C45" i="2"/>
  <c r="E44" i="2"/>
  <c r="E45" i="2" s="1"/>
  <c r="D43" i="2"/>
  <c r="C43" i="2"/>
  <c r="E42" i="2"/>
  <c r="E43" i="2" s="1"/>
  <c r="D41" i="2"/>
  <c r="C41" i="2"/>
  <c r="E40" i="2"/>
  <c r="E41" i="2" s="1"/>
  <c r="F23" i="2"/>
  <c r="E23" i="2"/>
  <c r="D23" i="2"/>
  <c r="C23" i="2"/>
  <c r="B23" i="2"/>
  <c r="F21" i="2"/>
  <c r="E21" i="2"/>
  <c r="D21" i="2"/>
  <c r="C21" i="2"/>
  <c r="B21" i="2"/>
  <c r="F14" i="2"/>
  <c r="E14" i="2"/>
  <c r="D14" i="2"/>
  <c r="C14" i="2"/>
  <c r="B14" i="2"/>
  <c r="F7" i="2"/>
  <c r="E7" i="2"/>
  <c r="D7" i="2"/>
  <c r="C7" i="2"/>
  <c r="B7" i="2"/>
  <c r="F5" i="2"/>
  <c r="E5" i="2"/>
  <c r="D5" i="2"/>
  <c r="C5" i="2"/>
  <c r="B5" i="2"/>
  <c r="F3" i="2"/>
  <c r="E3" i="2"/>
  <c r="D3" i="2"/>
  <c r="C3" i="2"/>
  <c r="B3" i="2"/>
  <c r="G6" i="2"/>
  <c r="G7" i="2" s="1"/>
  <c r="G2" i="2"/>
  <c r="G3" i="2" s="1"/>
  <c r="G20" i="2" l="1"/>
  <c r="G13" i="2"/>
  <c r="G19" i="2"/>
  <c r="G12" i="2"/>
  <c r="G4" i="2"/>
  <c r="G5" i="2" s="1"/>
  <c r="G22" i="2"/>
  <c r="G23" i="2" s="1"/>
  <c r="G18" i="2"/>
  <c r="G11" i="2"/>
  <c r="G17" i="2"/>
  <c r="G10" i="2"/>
  <c r="G16" i="2"/>
  <c r="G9" i="2"/>
  <c r="G15" i="2"/>
  <c r="G21" i="2" s="1"/>
  <c r="G8" i="2"/>
  <c r="G14" i="2" s="1"/>
  <c r="B8" i="5" l="1"/>
  <c r="I6" i="6"/>
  <c r="I7" i="6"/>
  <c r="C7" i="3"/>
  <c r="D6" i="3"/>
  <c r="D5" i="3"/>
  <c r="D4" i="3"/>
  <c r="D3" i="3"/>
  <c r="D2" i="3"/>
  <c r="B7" i="3"/>
  <c r="D7" i="3" s="1"/>
  <c r="H16" i="6" l="1"/>
  <c r="J16" i="6" s="1"/>
  <c r="H8" i="6"/>
  <c r="G8" i="6"/>
  <c r="E8" i="6"/>
  <c r="D8" i="6"/>
  <c r="C8" i="6"/>
  <c r="B8" i="6"/>
  <c r="H19" i="6"/>
  <c r="J19" i="6" s="1"/>
  <c r="J18" i="6"/>
  <c r="H17" i="6"/>
  <c r="J17" i="6" s="1"/>
  <c r="I5" i="6" l="1"/>
  <c r="I4" i="6"/>
  <c r="I3" i="6"/>
  <c r="I2" i="6"/>
  <c r="I8" i="6" l="1"/>
  <c r="L8" i="6"/>
</calcChain>
</file>

<file path=xl/comments1.xml><?xml version="1.0" encoding="utf-8"?>
<comments xmlns="http://schemas.openxmlformats.org/spreadsheetml/2006/main">
  <authors>
    <author>jzc</author>
  </authors>
  <commentList>
    <comment ref="H18" authorId="0" shapeId="0">
      <text>
        <r>
          <rPr>
            <b/>
            <sz val="8"/>
            <color indexed="81"/>
            <rFont val="Tahoma"/>
            <family val="2"/>
          </rPr>
          <t>jzc:</t>
        </r>
        <r>
          <rPr>
            <sz val="8"/>
            <color indexed="81"/>
            <rFont val="Tahoma"/>
            <family val="2"/>
          </rPr>
          <t xml:space="preserve">
Al changed to 14399 from 15355 because the lower number appeared elsewhere in the data. Alleyn confirmed that 14399 is the correct value.</t>
        </r>
      </text>
    </comment>
  </commentList>
</comments>
</file>

<file path=xl/sharedStrings.xml><?xml version="1.0" encoding="utf-8"?>
<sst xmlns="http://schemas.openxmlformats.org/spreadsheetml/2006/main" count="334" uniqueCount="203">
  <si>
    <t>MEASUREMENTS</t>
  </si>
  <si>
    <t>RESULTS</t>
  </si>
  <si>
    <t>EXPLANATION</t>
  </si>
  <si>
    <t>OBJECTIVE</t>
  </si>
  <si>
    <t>Revolving Loan Fund</t>
  </si>
  <si>
    <t xml:space="preserve"> </t>
  </si>
  <si>
    <t>Sources</t>
  </si>
  <si>
    <t>Allocation</t>
  </si>
  <si>
    <t>Spent</t>
  </si>
  <si>
    <t>Remaining</t>
  </si>
  <si>
    <t xml:space="preserve">SEP </t>
  </si>
  <si>
    <t>EECBG</t>
  </si>
  <si>
    <t>Propane</t>
  </si>
  <si>
    <t>Appliance</t>
  </si>
  <si>
    <t>EA</t>
  </si>
  <si>
    <t>Total</t>
  </si>
  <si>
    <t>Interest Paid</t>
  </si>
  <si>
    <t>Pulaski County</t>
  </si>
  <si>
    <t>Buchanan County Schools</t>
  </si>
  <si>
    <t>Dept. of General Services</t>
  </si>
  <si>
    <t>Dept. of Corrections</t>
  </si>
  <si>
    <t>Total Loan Amount (Principle)</t>
  </si>
  <si>
    <t>Total of Principle + Interest Due</t>
  </si>
  <si>
    <t>Surveys</t>
  </si>
  <si>
    <t>Completed</t>
  </si>
  <si>
    <t>Quarter</t>
  </si>
  <si>
    <t>Number of Projects</t>
  </si>
  <si>
    <t>FY12 Q4</t>
  </si>
  <si>
    <t xml:space="preserve">FY13 Q1 </t>
  </si>
  <si>
    <t>FY13 Q2</t>
  </si>
  <si>
    <t xml:space="preserve">Total </t>
  </si>
  <si>
    <t>Contract $ FY09</t>
  </si>
  <si>
    <t>Guaranteed $ Savings FY09</t>
  </si>
  <si>
    <t>Actual $ Savings FY09</t>
  </si>
  <si>
    <t>Contract $ FY10</t>
  </si>
  <si>
    <t>Guaranteed $ Savings FY10</t>
  </si>
  <si>
    <t>Actual $ Savings FY10</t>
  </si>
  <si>
    <t>Contract $ FY11</t>
  </si>
  <si>
    <t>Guaranteed $ Savings FY11</t>
  </si>
  <si>
    <t>Actual $ Savings FY11</t>
  </si>
  <si>
    <t>Contract $ FY12</t>
  </si>
  <si>
    <t>Guaranteed $ Savings FY12</t>
  </si>
  <si>
    <t>Actual $ Savings FY12</t>
  </si>
  <si>
    <t>Contract $ FY13</t>
  </si>
  <si>
    <t>Guaranteed $ Savings FY13</t>
  </si>
  <si>
    <t>Actual $ Savings FY13</t>
  </si>
  <si>
    <t>TWG Milestones</t>
  </si>
  <si>
    <t>Develop Training Survey for DE Personnel</t>
  </si>
  <si>
    <t>Survey DE Personnel</t>
  </si>
  <si>
    <t>Research Training/Educational Needs</t>
  </si>
  <si>
    <t>Provide List of Training Opportunities to DE Personnel</t>
  </si>
  <si>
    <t>Year</t>
  </si>
  <si>
    <t>FY13 Q3</t>
  </si>
  <si>
    <t>FY13 Q4</t>
  </si>
  <si>
    <t xml:space="preserve">This is a copy from Survey Monkey.  The data was </t>
  </si>
  <si>
    <t>compiled within Survey Monkey.</t>
  </si>
  <si>
    <t>Biodiesel</t>
  </si>
  <si>
    <t>CNG</t>
  </si>
  <si>
    <t>E85</t>
  </si>
  <si>
    <t>Hydrogen</t>
  </si>
  <si>
    <t>LPG Propane</t>
  </si>
  <si>
    <t>Electric</t>
  </si>
  <si>
    <t>Total Alt Fuel Stations</t>
  </si>
  <si>
    <t>mid 2013</t>
  </si>
  <si>
    <t>HEV</t>
  </si>
  <si>
    <t>Elec</t>
  </si>
  <si>
    <t>Biod</t>
  </si>
  <si>
    <t>LPG</t>
  </si>
  <si>
    <t>Total AFV</t>
  </si>
  <si>
    <t>Total Vehicles</t>
  </si>
  <si>
    <t xml:space="preserve">% AFV </t>
  </si>
  <si>
    <t>January - June 2013</t>
  </si>
  <si>
    <t>January - June 2012</t>
  </si>
  <si>
    <t>July - Dec. 2012</t>
  </si>
  <si>
    <t>August - Dec. 2011</t>
  </si>
  <si>
    <t>Virginia Alternative Fuel Stations</t>
  </si>
  <si>
    <t>Total AFV Stations</t>
  </si>
  <si>
    <t>Virginia Alternative Fuel Vehicles</t>
  </si>
  <si>
    <t>Actual Payments</t>
  </si>
  <si>
    <t xml:space="preserve">   </t>
  </si>
  <si>
    <t>ARRA</t>
  </si>
  <si>
    <t xml:space="preserve">DE Staff will administer Revolving Loan Funds to finance Energy Efficiency and Renewable Energy Projects. </t>
  </si>
  <si>
    <t>Core Program Functions</t>
  </si>
  <si>
    <t>Alternative Fuel Vehicles</t>
  </si>
  <si>
    <t>1.04.10</t>
  </si>
  <si>
    <t>1.04.10 Continued</t>
  </si>
  <si>
    <t>Net Metering</t>
  </si>
  <si>
    <t>Energy Procurement Program</t>
  </si>
  <si>
    <t>2.01.07</t>
  </si>
  <si>
    <t>2.02.06</t>
  </si>
  <si>
    <t>VEMP staff will track and report reductions in energy consumption by participating state agencies.</t>
  </si>
  <si>
    <t>Energy Consumption</t>
  </si>
  <si>
    <t>Demand Response</t>
  </si>
  <si>
    <t>Training Work Group (TWG)</t>
  </si>
  <si>
    <t>DE staff will survey its customers using automated web tools to determine their satisfaction with services provided with a 90% meets or exceeds their expectations rating.</t>
  </si>
  <si>
    <r>
      <t xml:space="preserve">                                         </t>
    </r>
    <r>
      <rPr>
        <b/>
        <sz val="10"/>
        <rFont val="Calibri"/>
        <family val="2"/>
        <scheme val="minor"/>
      </rPr>
      <t xml:space="preserve">  Net Metering</t>
    </r>
  </si>
  <si>
    <t>LNG</t>
  </si>
  <si>
    <t>Virginia has lost 2 biodiesel stations and 9 LPG stations. Virginia has also lost a hydrogen station that had been located at a National Park in Petersburg. Station growth was experienced with the additions of 3 E85, 1 CNG, and 12 electric vehicle charging stations. There are now 34 biodiesel, 18 CNG, 22 E85, 1 hydrogen, 61 LPG propane, 2 LNG, and 152 electric vehicle charging stations in the Commonwealth. As of July 2013, Virginia has a total of 290 fueling stations, up from 286 sites in 2012. This is a gain of 4 stations.</t>
  </si>
  <si>
    <t xml:space="preserve"> Department of Mines, Minerals and Energy                                                                               Division of Energy                                                                                                            Service Results and Performance Measures                                                      FY14 Q1  Report                                                                                         September 30, 2013</t>
  </si>
  <si>
    <t>1.01.02</t>
  </si>
  <si>
    <t>To ensure continuation of core program functions with less reliance on federal funding through June 30, 2014.</t>
  </si>
  <si>
    <t>To improve our customers’ ability to make informed energy choices to support economic development, create jobs, and enhance the environment through June 30, 2014.</t>
  </si>
  <si>
    <t>DE staff will track and report performance of programs such as biofuels production, increase in the number of alternative fuel vehicles in participating fleets, and installed renewable energy capacity.</t>
  </si>
  <si>
    <t>To implement and manage a multi-fuel energy procurement program, incorporating renewables through June 30, 2014.</t>
  </si>
  <si>
    <t>VEMP staff will measure the total dollar value of energy contracts and illustrate the benefits on the DE webpage.</t>
  </si>
  <si>
    <t>To reduce the growth of energy consumption by participating government entities by June 30, 2014.</t>
  </si>
  <si>
    <t>To enable public bodies to reduce peak electrical demand through participation in the Demand Response programs through June 30, 2014.</t>
  </si>
  <si>
    <t>2.03.05</t>
  </si>
  <si>
    <t>VEMP staff will track and report the number of facilities in the program, load reductions and revenue generated.</t>
  </si>
  <si>
    <t>To enable all DE employees to excel in meeting the objectives established in their Employee Work Profile by June 30, 2014.</t>
  </si>
  <si>
    <t>DE’s Training Work Group (TWG) will survey staff by September 30, 2013 to determine training needs, recommend action to address these needs by December 31, 2013, implement these actions by January 31, 2014, and evaluate their effectiveness in a follow-up survey by June 30, 2014.</t>
  </si>
  <si>
    <t>3.01.06</t>
  </si>
  <si>
    <t>3.02.07</t>
  </si>
  <si>
    <t xml:space="preserve">DE staff will continue to collect and report data required to comply with  reporting requirements for our programs through June 30, 2014.
</t>
  </si>
  <si>
    <t>1.01.05</t>
  </si>
  <si>
    <t>1.02.05</t>
  </si>
  <si>
    <t>DE staff will report on program status and needs to the DMME Strategic Team by June 30, 2014.</t>
  </si>
  <si>
    <t>DE’s Training Work Group (TWG) will survey staff by September 30, 2014 to determine training needs, recommend action to address these needs by December 31, 2013, implement these actions by January 31, 2014, and evaluate their effectiveness in a follow-up survey by June 30, 2014.</t>
  </si>
  <si>
    <t>FY2010</t>
  </si>
  <si>
    <t>FY2011</t>
  </si>
  <si>
    <t>FY2012</t>
  </si>
  <si>
    <t>FY2013</t>
  </si>
  <si>
    <t xml:space="preserve">These numbers are only updated at the end of each fiscal year.  </t>
  </si>
  <si>
    <t>Annual ESPC values, guaranteed and actual “savings” (avoided utility and operational costs) in recent years for state agencies using the state contract for ESPC.  These numbers are updated at the end of each fiscal year.</t>
  </si>
  <si>
    <t>FY14 Q1</t>
  </si>
  <si>
    <t>FY 2013</t>
  </si>
  <si>
    <t>Follow-up survey to DE Personnel to evaluate TWG's effectiveness by June 30, 2014.</t>
  </si>
  <si>
    <t>Make entries in to  the DMME University System</t>
  </si>
  <si>
    <t>RLF Name</t>
  </si>
  <si>
    <t xml:space="preserve"> $-   </t>
  </si>
  <si>
    <t>Southwest VA Regional Jail</t>
  </si>
  <si>
    <t>Town of South Boston</t>
  </si>
  <si>
    <t xml:space="preserve">Pulaski County </t>
  </si>
  <si>
    <t>Buchanan Cty. Schools</t>
  </si>
  <si>
    <t>Dept. of General Svcs.</t>
  </si>
  <si>
    <t>SWVA Regional Jail</t>
  </si>
  <si>
    <t xml:space="preserve">Town of So. Boston </t>
  </si>
  <si>
    <t>Total Paid</t>
  </si>
  <si>
    <t>Total Interest - Life of Loan</t>
  </si>
  <si>
    <t>1.01.00</t>
  </si>
  <si>
    <t>1.01.00 Continued</t>
  </si>
  <si>
    <t>1.02.00</t>
  </si>
  <si>
    <t>1.04.00</t>
  </si>
  <si>
    <t>1.04.00 Continued</t>
  </si>
  <si>
    <t>2.01.00</t>
  </si>
  <si>
    <t>2.02.00</t>
  </si>
  <si>
    <t>2.03.00</t>
  </si>
  <si>
    <t>3.01.00</t>
  </si>
  <si>
    <t>3.01.00 Continued</t>
  </si>
  <si>
    <t>3.02.00</t>
  </si>
  <si>
    <t xml:space="preserve"> DE's Training Work Group (TWG) has surveyed the DE Staff and are in the process of developing recommendations to address these needs on or before December 31, 2013.</t>
  </si>
  <si>
    <t>FY 2012</t>
  </si>
  <si>
    <t>new FY2013</t>
  </si>
  <si>
    <t xml:space="preserve">There are 71 government facilities enrolled in demand response programs, up 5 facilities from the previous year.  This information is updated at the end of the fiscal year.  </t>
  </si>
  <si>
    <t>Dominion</t>
  </si>
  <si>
    <t>Appalachian</t>
  </si>
  <si>
    <t>Natural Gas</t>
  </si>
  <si>
    <t>Heating Oil</t>
  </si>
  <si>
    <t>Solar and wind power installations tracked via SCC Net Metering Interconnection Notifications and non-net metered systems as  we become aware of them. For example, the total amount of net metered solar for Q1-2014 is 9.5 megawatts, whereas the graph to the left includes a 2 megawatt naval installation, and two systems at VA facilities totaling 3.5 megawatts that are NOT considered as  net metered systems. The table below details  current net metered installations.</t>
  </si>
  <si>
    <t>Energize Virginia, a revolving loan fund, was capitalized with $10.5 million in federal Recovery Act funds. Six loans were made between April and July 2012 to competitively selected state and local government EE and RE project proposals.  The Town of South Boston determined in June 2013 that its proposal to generate electricity from landfill gas was not feasible.  Therefore, the Town returned the principal amount of the loan plus interest. Four of the six loans are in the process of repaying or paid in full.  One loan's first payment is due in January 2014. One loan is a balloon note due July 30, 2019.</t>
  </si>
  <si>
    <t>All Recovery Act funded programs and projects have expended federal grant funds on time. The Southeast Propane Autogas Development Project, a four-year project, is on track to close on the December 6, 2013 federal deadline and expend 100 percent of federal funds by the end of the 90-day administrative grant close-out and final reporting period.</t>
  </si>
  <si>
    <t>Budget and supply certainty are goals of the energy and fuel procurement programs.  Electricity purchases from IOUs are negotiated at a low rate relative to similar commercial account classes. The 2013 decline in total value is a result of a change in the source of data from financial reports to fuel vendor reports.</t>
  </si>
  <si>
    <t xml:space="preserve">To ensure that resources are used efficiently and programs are managed effectively and in a manner consistent with applicable state, federal and agency requirements through June 30, 2014.  </t>
  </si>
  <si>
    <t>Answer Options</t>
  </si>
  <si>
    <t>Response Percent</t>
  </si>
  <si>
    <t>Response Count</t>
  </si>
  <si>
    <t>Yes</t>
  </si>
  <si>
    <t>No</t>
  </si>
  <si>
    <t>Comments</t>
  </si>
  <si>
    <t>answered question</t>
  </si>
  <si>
    <t>skipped question</t>
  </si>
  <si>
    <t xml:space="preserve">Expected severe cuts in annual SEP funds, which were impetus for this strategy, did not materialize. A regional building energy retrofit program is an example of DE adapting post-Recovery Act to support a core program function. Funds invested in a loan program were reprogrammed in an RFP to help three regional "home performance" programs to transition to market-based sustainability. The 2-year goal for home retrofits was 700;  356 were completed by the end of the project on September 29, 2013. </t>
  </si>
  <si>
    <t>Loan Amount</t>
  </si>
  <si>
    <t>Principle Paid</t>
  </si>
  <si>
    <t>Buchanan Cty. Schools $2,332,000</t>
  </si>
  <si>
    <t>Dept. of Corrections $2,500,000</t>
  </si>
  <si>
    <t>Pulaski County $420,000</t>
  </si>
  <si>
    <t>SWVA Regional Jail $542,000</t>
  </si>
  <si>
    <t>Town of So. Boston $356,000</t>
  </si>
  <si>
    <t>Dept. of General Svcs. $4,102,000</t>
  </si>
  <si>
    <t>The most current statistics depict that 28% (16,630 vehicles) of the vehicles in the fleets that report metrics to Virginia Clean Cities are alternative fuel vehicles (AFVs). AFVs comprised 26% (15,204 vehicles) of the total vehicles in those fleets in the six-month reporting period that ended December 31, 2012.</t>
  </si>
  <si>
    <t>To implement and manage energy efficiency and renewable energy programs through June 30, 2014.</t>
  </si>
  <si>
    <t xml:space="preserve">To implement and manage energy efficiency and renewable energy programs through June 30, 2014. </t>
  </si>
  <si>
    <t>Do you plan to use any of the "Optional Training" information provided in the "Training" file folder on DE Shares folder to find other training of specific programmatic interest to you?</t>
  </si>
  <si>
    <t xml:space="preserve">DE's Training Work Group has surveyed DE Staff to determine their training needs.  This is one of the questions contained in the survey.  The TWG has set up a folder on DE Shares that contains a spreadsheet with a tab for each employee to log their training taken.  The Administrator then uploads their training courses to DMME University.  In addition, there is a tab for 'Optional Training' that lists available training that an employee can take.  The TWG researches courses that are applicable to the staff's needs and lists them on the Optional Training tab.  In addition, when new training courses are added to the list, an email notifying DE staff of a new training opportunity is sent by the TWG. </t>
  </si>
  <si>
    <t xml:space="preserve">SEP staff conducts a customer satisfaction survey that is on-going.  Every DE staff member has a request to complete a survey underneath their email signature line.  Results show that 87.5% of the customers are satisfied with the services received from DE personnel.  Although 12.5% were not satisfied, this depicts only one customer response.  </t>
  </si>
  <si>
    <r>
      <t xml:space="preserve">   </t>
    </r>
    <r>
      <rPr>
        <b/>
        <sz val="14"/>
        <rFont val="Arial"/>
        <family val="2"/>
      </rPr>
      <t>Net Metering Details</t>
    </r>
  </si>
  <si>
    <t>Customer Service Survey</t>
  </si>
  <si>
    <t>How helpful were the customer representatives at DMME?</t>
  </si>
  <si>
    <t>Extremely helpful</t>
  </si>
  <si>
    <t>Very helpful</t>
  </si>
  <si>
    <t>Moderately helpful</t>
  </si>
  <si>
    <t>Slightly helpful</t>
  </si>
  <si>
    <t>Not at all helpful</t>
  </si>
  <si>
    <t>Contract $ FY08</t>
  </si>
  <si>
    <t>Guaranteed $ Savings FY08</t>
  </si>
  <si>
    <t>Actual $ Savings FY08</t>
  </si>
  <si>
    <t>Contract $ Total FY01-FY07</t>
  </si>
  <si>
    <t>Cumulative $ Savings FY01-FY07</t>
  </si>
  <si>
    <t>Guaranteed $ Savings FY01-FY07</t>
  </si>
  <si>
    <t>Contract $ Total FY01-FY13</t>
  </si>
  <si>
    <t>Guaranteed $ Savings FY01-FY13</t>
  </si>
  <si>
    <t>Cumulative $ Savings FY01-FY13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</si>
</sst>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quot;$&quot;#,##0.00"/>
    <numFmt numFmtId="168" formatCode="0.0%"/>
  </numFmts>
  <fonts count="35" x14ac:knownFonts="1">
    <font>
      <sz val="11"/>
      <color theme="1"/>
      <name val="Calibri"/>
      <family val="2"/>
      <scheme val="minor"/>
    </font>
    <font>
      <sz val="10"/>
      <name val="Arial"/>
      <family val="2"/>
    </font>
    <font>
      <b/>
      <sz val="10"/>
      <name val="Arial"/>
      <family val="2"/>
    </font>
    <font>
      <b/>
      <sz val="11"/>
      <color rgb="FFFF0000"/>
      <name val="Arial"/>
      <family val="2"/>
    </font>
    <font>
      <sz val="11"/>
      <color theme="1"/>
      <name val="Calibri"/>
      <family val="2"/>
      <scheme val="minor"/>
    </font>
    <font>
      <b/>
      <sz val="11"/>
      <color theme="1"/>
      <name val="Calibri"/>
      <family val="2"/>
      <scheme val="minor"/>
    </font>
    <font>
      <b/>
      <u/>
      <sz val="10"/>
      <name val="Arial"/>
      <family val="2"/>
    </font>
    <font>
      <sz val="10"/>
      <color indexed="18"/>
      <name val="Arial"/>
      <family val="2"/>
    </font>
    <font>
      <b/>
      <u/>
      <sz val="11"/>
      <color theme="1"/>
      <name val="Calibri"/>
      <family val="2"/>
      <scheme val="minor"/>
    </font>
    <font>
      <b/>
      <sz val="10"/>
      <color theme="1"/>
      <name val="Calibri"/>
      <family val="2"/>
      <scheme val="minor"/>
    </font>
    <font>
      <sz val="10"/>
      <name val="Calibri"/>
      <family val="2"/>
      <scheme val="minor"/>
    </font>
    <font>
      <b/>
      <u/>
      <sz val="12"/>
      <color theme="1"/>
      <name val="Calibri"/>
      <family val="2"/>
      <scheme val="minor"/>
    </font>
    <font>
      <b/>
      <sz val="8"/>
      <color indexed="81"/>
      <name val="Tahoma"/>
      <family val="2"/>
    </font>
    <font>
      <sz val="8"/>
      <color indexed="81"/>
      <name val="Tahoma"/>
      <family val="2"/>
    </font>
    <font>
      <b/>
      <u/>
      <sz val="14"/>
      <color theme="1"/>
      <name val="Calibri"/>
      <family val="2"/>
      <scheme val="minor"/>
    </font>
    <font>
      <b/>
      <u/>
      <sz val="11"/>
      <color rgb="FF000000"/>
      <name val="Calibri"/>
      <family val="2"/>
      <scheme val="minor"/>
    </font>
    <font>
      <sz val="11"/>
      <color rgb="FF000000"/>
      <name val="Calibri"/>
      <family val="2"/>
      <scheme val="minor"/>
    </font>
    <font>
      <sz val="11"/>
      <name val="Calibri"/>
      <family val="2"/>
      <scheme val="minor"/>
    </font>
    <font>
      <sz val="10.5"/>
      <color theme="1"/>
      <name val="Calibri"/>
      <family val="2"/>
      <scheme val="minor"/>
    </font>
    <font>
      <sz val="10"/>
      <color theme="1"/>
      <name val="Calibri"/>
      <family val="2"/>
      <scheme val="minor"/>
    </font>
    <font>
      <b/>
      <sz val="10"/>
      <name val="Calibri"/>
      <family val="2"/>
      <scheme val="minor"/>
    </font>
    <font>
      <sz val="10.5"/>
      <color rgb="FF000000"/>
      <name val="Calibri"/>
      <family val="2"/>
      <scheme val="minor"/>
    </font>
    <font>
      <sz val="12"/>
      <color theme="1"/>
      <name val="Calibri"/>
      <family val="2"/>
      <scheme val="minor"/>
    </font>
    <font>
      <u/>
      <sz val="11"/>
      <color rgb="FF000000"/>
      <name val="Calibri"/>
      <family val="2"/>
      <scheme val="minor"/>
    </font>
    <font>
      <b/>
      <sz val="18"/>
      <name val="Arial"/>
      <family val="2"/>
    </font>
    <font>
      <sz val="18"/>
      <name val="Arial"/>
      <family val="2"/>
    </font>
    <font>
      <sz val="9"/>
      <color theme="1"/>
      <name val="Calibri"/>
      <family val="2"/>
      <scheme val="minor"/>
    </font>
    <font>
      <b/>
      <sz val="10"/>
      <name val="Microsoft Sans Serif"/>
      <family val="2"/>
    </font>
    <font>
      <b/>
      <sz val="10"/>
      <color indexed="0"/>
      <name val="Microsoft Sans Serif"/>
      <family val="2"/>
    </font>
    <font>
      <b/>
      <i/>
      <sz val="10"/>
      <color indexed="0"/>
      <name val="Microsoft Sans Serif"/>
      <family val="2"/>
    </font>
    <font>
      <b/>
      <sz val="14"/>
      <name val="Arial"/>
      <family val="2"/>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s>
  <fills count="25">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rgb="FFF79D53"/>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rgb="FF61D6FF"/>
        <bgColor indexed="64"/>
      </patternFill>
    </fill>
    <fill>
      <patternFill patternType="solid">
        <fgColor rgb="FFC9E8A6"/>
        <bgColor indexed="64"/>
      </patternFill>
    </fill>
    <fill>
      <patternFill patternType="solid">
        <fgColor rgb="FFFF0000"/>
        <bgColor indexed="64"/>
      </patternFill>
    </fill>
    <fill>
      <patternFill patternType="solid">
        <fgColor rgb="FF43CEFF"/>
        <bgColor indexed="64"/>
      </patternFill>
    </fill>
    <fill>
      <patternFill patternType="solid">
        <fgColor rgb="FFC6E6A2"/>
        <bgColor indexed="64"/>
      </patternFill>
    </fill>
    <fill>
      <patternFill patternType="solid">
        <fgColor rgb="FFCC9900"/>
        <bgColor indexed="64"/>
      </patternFill>
    </fill>
    <fill>
      <patternFill patternType="solid">
        <fgColor rgb="FF002060"/>
        <bgColor indexed="64"/>
      </patternFill>
    </fill>
    <fill>
      <patternFill patternType="solid">
        <fgColor theme="7" tint="0.39997558519241921"/>
        <bgColor indexed="64"/>
      </patternFill>
    </fill>
    <fill>
      <patternFill patternType="solid">
        <fgColor rgb="FFC4E59F"/>
        <bgColor indexed="64"/>
      </patternFill>
    </fill>
    <fill>
      <patternFill patternType="solid">
        <fgColor rgb="FF61BBFF"/>
        <bgColor indexed="64"/>
      </patternFill>
    </fill>
    <fill>
      <patternFill patternType="solid">
        <fgColor rgb="FFA3D8FF"/>
        <bgColor indexed="64"/>
      </patternFill>
    </fill>
    <fill>
      <patternFill patternType="solid">
        <fgColor rgb="FFA6D86E"/>
        <bgColor indexed="64"/>
      </patternFill>
    </fill>
    <fill>
      <patternFill patternType="solid">
        <fgColor rgb="FFB8E08C"/>
        <bgColor indexed="64"/>
      </patternFill>
    </fill>
    <fill>
      <patternFill patternType="solid">
        <fgColor rgb="FF199CFF"/>
        <bgColor indexed="64"/>
      </patternFill>
    </fill>
    <fill>
      <patternFill patternType="solid">
        <fgColor rgb="FFF8A15A"/>
        <bgColor indexed="64"/>
      </patternFill>
    </fill>
    <fill>
      <patternFill patternType="solid">
        <fgColor rgb="FFC9E7A7"/>
        <bgColor indexed="64"/>
      </patternFill>
    </fill>
    <fill>
      <patternFill patternType="solid">
        <fgColor rgb="FF79DCFF"/>
        <bgColor indexed="64"/>
      </patternFill>
    </fill>
  </fills>
  <borders count="2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5">
    <xf numFmtId="0" fontId="0" fillId="0" borderId="0"/>
    <xf numFmtId="0" fontId="1"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215">
    <xf numFmtId="0" fontId="0" fillId="0" borderId="0" xfId="0"/>
    <xf numFmtId="0" fontId="0" fillId="0" borderId="0" xfId="0" applyAlignment="1">
      <alignment horizontal="center"/>
    </xf>
    <xf numFmtId="0" fontId="0" fillId="0" borderId="1" xfId="0" applyBorder="1"/>
    <xf numFmtId="0" fontId="6" fillId="0" borderId="0" xfId="0" applyFont="1" applyAlignment="1">
      <alignment horizontal="center"/>
    </xf>
    <xf numFmtId="0" fontId="7" fillId="0" borderId="0" xfId="0" applyFont="1"/>
    <xf numFmtId="3" fontId="6" fillId="0" borderId="0" xfId="0" applyNumberFormat="1" applyFont="1" applyAlignment="1">
      <alignment horizontal="center"/>
    </xf>
    <xf numFmtId="3" fontId="2" fillId="0" borderId="0" xfId="0" applyNumberFormat="1" applyFont="1" applyAlignment="1">
      <alignment horizontal="left"/>
    </xf>
    <xf numFmtId="164" fontId="7" fillId="0" borderId="0" xfId="2" applyNumberFormat="1" applyFont="1" applyAlignment="1">
      <alignment horizontal="right"/>
    </xf>
    <xf numFmtId="3" fontId="2" fillId="0" borderId="0" xfId="0" applyNumberFormat="1" applyFont="1"/>
    <xf numFmtId="3" fontId="0" fillId="0" borderId="0" xfId="0" applyNumberFormat="1"/>
    <xf numFmtId="0" fontId="8" fillId="0" borderId="0" xfId="0" applyFont="1" applyFill="1"/>
    <xf numFmtId="0" fontId="0" fillId="0" borderId="0" xfId="0" applyFill="1"/>
    <xf numFmtId="0" fontId="0" fillId="0" borderId="0" xfId="0" applyFill="1" applyBorder="1"/>
    <xf numFmtId="0" fontId="9" fillId="4" borderId="10" xfId="0" applyFont="1" applyFill="1" applyBorder="1" applyAlignment="1">
      <alignment horizontal="center"/>
    </xf>
    <xf numFmtId="0" fontId="11" fillId="0" borderId="0" xfId="0" applyFont="1" applyAlignment="1">
      <alignment horizontal="center"/>
    </xf>
    <xf numFmtId="0" fontId="11" fillId="0" borderId="0" xfId="0" applyFont="1"/>
    <xf numFmtId="165" fontId="0" fillId="0" borderId="0" xfId="0" applyNumberFormat="1" applyFill="1" applyAlignment="1">
      <alignment horizontal="center"/>
    </xf>
    <xf numFmtId="0" fontId="0" fillId="0" borderId="0" xfId="0" applyFill="1" applyAlignment="1">
      <alignment horizontal="center"/>
    </xf>
    <xf numFmtId="165" fontId="0" fillId="0" borderId="0" xfId="0" applyNumberFormat="1" applyFill="1"/>
    <xf numFmtId="0" fontId="5" fillId="0" borderId="0" xfId="0" applyFont="1"/>
    <xf numFmtId="0" fontId="0" fillId="6" borderId="10" xfId="0" applyFill="1" applyBorder="1"/>
    <xf numFmtId="9" fontId="4" fillId="6" borderId="10" xfId="4" applyFont="1" applyFill="1" applyBorder="1" applyAlignment="1">
      <alignment horizontal="center"/>
    </xf>
    <xf numFmtId="0" fontId="0" fillId="6" borderId="10" xfId="0" applyFill="1" applyBorder="1" applyAlignment="1">
      <alignment wrapText="1"/>
    </xf>
    <xf numFmtId="0" fontId="0" fillId="8" borderId="10" xfId="0" applyFill="1" applyBorder="1" applyAlignment="1">
      <alignment horizontal="center"/>
    </xf>
    <xf numFmtId="0" fontId="0" fillId="9" borderId="10" xfId="0" applyFill="1" applyBorder="1"/>
    <xf numFmtId="0" fontId="1" fillId="8" borderId="10" xfId="0" applyFont="1" applyFill="1" applyBorder="1" applyAlignment="1">
      <alignment horizontal="center"/>
    </xf>
    <xf numFmtId="0" fontId="0" fillId="8" borderId="10" xfId="0" applyFill="1" applyBorder="1" applyAlignment="1">
      <alignment horizontal="center" wrapText="1"/>
    </xf>
    <xf numFmtId="0" fontId="0" fillId="7" borderId="10" xfId="0" applyFill="1" applyBorder="1"/>
    <xf numFmtId="0" fontId="1" fillId="7" borderId="10" xfId="0" applyFont="1" applyFill="1" applyBorder="1" applyAlignment="1">
      <alignment horizontal="center"/>
    </xf>
    <xf numFmtId="0" fontId="0" fillId="7" borderId="10" xfId="0" applyFill="1" applyBorder="1" applyAlignment="1">
      <alignment horizontal="center"/>
    </xf>
    <xf numFmtId="9" fontId="1" fillId="0" borderId="10" xfId="4" applyFont="1" applyBorder="1" applyAlignment="1">
      <alignment horizontal="center" vertical="center"/>
    </xf>
    <xf numFmtId="0" fontId="1" fillId="0" borderId="10" xfId="0" applyFont="1" applyFill="1" applyBorder="1" applyAlignment="1">
      <alignment horizontal="center"/>
    </xf>
    <xf numFmtId="0" fontId="0" fillId="0" borderId="10" xfId="0" applyBorder="1" applyAlignment="1">
      <alignment horizontal="center"/>
    </xf>
    <xf numFmtId="0" fontId="2" fillId="10" borderId="10" xfId="0" applyFont="1" applyFill="1" applyBorder="1"/>
    <xf numFmtId="0" fontId="0" fillId="0" borderId="10" xfId="0" applyFill="1" applyBorder="1" applyAlignment="1">
      <alignment horizontal="center"/>
    </xf>
    <xf numFmtId="0" fontId="2" fillId="2" borderId="10" xfId="0" applyFont="1" applyFill="1" applyBorder="1"/>
    <xf numFmtId="0" fontId="2" fillId="3" borderId="10" xfId="0" applyFont="1" applyFill="1" applyBorder="1"/>
    <xf numFmtId="0" fontId="0" fillId="11" borderId="10" xfId="0" applyFill="1" applyBorder="1" applyAlignment="1">
      <alignment horizontal="center"/>
    </xf>
    <xf numFmtId="0" fontId="0" fillId="12" borderId="10" xfId="0" applyFill="1" applyBorder="1"/>
    <xf numFmtId="0" fontId="6" fillId="13" borderId="10" xfId="0" applyFont="1" applyFill="1" applyBorder="1" applyAlignment="1">
      <alignment horizontal="center" wrapText="1"/>
    </xf>
    <xf numFmtId="0" fontId="6" fillId="13" borderId="10" xfId="0" applyFont="1" applyFill="1" applyBorder="1" applyAlignment="1">
      <alignment horizontal="center"/>
    </xf>
    <xf numFmtId="0" fontId="0" fillId="14" borderId="0" xfId="0" applyFill="1" applyAlignment="1">
      <alignment horizontal="center"/>
    </xf>
    <xf numFmtId="0" fontId="0" fillId="14" borderId="0" xfId="0" applyFill="1"/>
    <xf numFmtId="0" fontId="2" fillId="15" borderId="10" xfId="0" applyFont="1" applyFill="1" applyBorder="1"/>
    <xf numFmtId="0" fontId="0" fillId="16" borderId="11" xfId="0" applyFill="1" applyBorder="1" applyAlignment="1">
      <alignment horizontal="center"/>
    </xf>
    <xf numFmtId="0" fontId="0" fillId="16" borderId="15" xfId="0" applyFill="1" applyBorder="1" applyAlignment="1">
      <alignment horizontal="center"/>
    </xf>
    <xf numFmtId="0" fontId="0" fillId="17" borderId="9" xfId="0" applyFill="1" applyBorder="1" applyAlignment="1">
      <alignment horizontal="center"/>
    </xf>
    <xf numFmtId="0" fontId="0" fillId="17" borderId="13" xfId="0" applyFill="1" applyBorder="1" applyAlignment="1">
      <alignment horizontal="center"/>
    </xf>
    <xf numFmtId="3" fontId="1" fillId="0" borderId="0" xfId="0" applyNumberFormat="1" applyFont="1"/>
    <xf numFmtId="0" fontId="1" fillId="0" borderId="0" xfId="0" applyFont="1"/>
    <xf numFmtId="0" fontId="14" fillId="0" borderId="0" xfId="0" applyFont="1"/>
    <xf numFmtId="164" fontId="1" fillId="0" borderId="0" xfId="2" applyNumberFormat="1" applyFont="1" applyAlignment="1">
      <alignment horizontal="right"/>
    </xf>
    <xf numFmtId="164" fontId="1" fillId="0" borderId="0" xfId="2" applyNumberFormat="1" applyFont="1"/>
    <xf numFmtId="0" fontId="16" fillId="0" borderId="0" xfId="0" applyFont="1"/>
    <xf numFmtId="0" fontId="16" fillId="0" borderId="0" xfId="0" applyFont="1" applyAlignment="1">
      <alignment horizontal="center"/>
    </xf>
    <xf numFmtId="44" fontId="16" fillId="0" borderId="0" xfId="0" applyNumberFormat="1" applyFont="1" applyAlignment="1">
      <alignment horizontal="right"/>
    </xf>
    <xf numFmtId="44" fontId="16" fillId="0" borderId="0" xfId="0" applyNumberFormat="1" applyFont="1"/>
    <xf numFmtId="0" fontId="15" fillId="0" borderId="10" xfId="0" applyFont="1" applyBorder="1" applyAlignment="1">
      <alignment horizontal="center"/>
    </xf>
    <xf numFmtId="166" fontId="16" fillId="0" borderId="10" xfId="0" applyNumberFormat="1" applyFont="1" applyBorder="1"/>
    <xf numFmtId="166" fontId="0" fillId="16" borderId="10" xfId="3" applyNumberFormat="1" applyFont="1" applyFill="1" applyBorder="1" applyAlignment="1"/>
    <xf numFmtId="0" fontId="0" fillId="18" borderId="10" xfId="0" applyFill="1" applyBorder="1" applyAlignment="1">
      <alignment horizontal="center"/>
    </xf>
    <xf numFmtId="0" fontId="0" fillId="18" borderId="10" xfId="0" applyFill="1" applyBorder="1" applyAlignment="1"/>
    <xf numFmtId="165" fontId="5" fillId="18" borderId="9" xfId="0" applyNumberFormat="1" applyFont="1" applyFill="1" applyBorder="1" applyAlignment="1">
      <alignment horizontal="center"/>
    </xf>
    <xf numFmtId="165" fontId="5" fillId="18" borderId="13" xfId="0" applyNumberFormat="1" applyFont="1" applyFill="1" applyBorder="1" applyAlignment="1">
      <alignment horizontal="center"/>
    </xf>
    <xf numFmtId="165" fontId="5" fillId="20" borderId="11" xfId="0" applyNumberFormat="1" applyFont="1" applyFill="1" applyBorder="1" applyAlignment="1">
      <alignment horizontal="center"/>
    </xf>
    <xf numFmtId="0" fontId="6" fillId="17" borderId="10" xfId="0" applyFont="1" applyFill="1" applyBorder="1" applyAlignment="1">
      <alignment horizontal="center"/>
    </xf>
    <xf numFmtId="0" fontId="1" fillId="17" borderId="10" xfId="0" applyFont="1" applyFill="1" applyBorder="1"/>
    <xf numFmtId="3" fontId="1" fillId="19" borderId="10" xfId="0" applyNumberFormat="1" applyFont="1" applyFill="1" applyBorder="1"/>
    <xf numFmtId="0" fontId="5" fillId="3" borderId="6" xfId="0" applyFont="1" applyFill="1" applyBorder="1"/>
    <xf numFmtId="0" fontId="5" fillId="8" borderId="6" xfId="0" applyFont="1" applyFill="1" applyBorder="1" applyAlignment="1">
      <alignment horizontal="center" wrapText="1"/>
    </xf>
    <xf numFmtId="0" fontId="11" fillId="17" borderId="5" xfId="0" applyFont="1" applyFill="1" applyBorder="1" applyAlignment="1">
      <alignment horizontal="center"/>
    </xf>
    <xf numFmtId="0" fontId="11" fillId="16" borderId="7" xfId="0" applyFont="1" applyFill="1" applyBorder="1" applyAlignment="1">
      <alignment horizontal="center"/>
    </xf>
    <xf numFmtId="0" fontId="6" fillId="17" borderId="6" xfId="0" applyFont="1" applyFill="1" applyBorder="1" applyAlignment="1">
      <alignment horizontal="center"/>
    </xf>
    <xf numFmtId="0" fontId="2" fillId="22" borderId="10" xfId="1" applyFont="1" applyFill="1" applyBorder="1" applyAlignment="1">
      <alignment horizontal="center" vertical="center" wrapText="1"/>
    </xf>
    <xf numFmtId="0" fontId="17" fillId="0" borderId="0" xfId="0" applyFont="1" applyFill="1" applyAlignment="1">
      <alignment horizontal="center" vertical="center"/>
    </xf>
    <xf numFmtId="0" fontId="17" fillId="21" borderId="0" xfId="0" applyFont="1" applyFill="1" applyAlignment="1">
      <alignment horizontal="center" vertical="center"/>
    </xf>
    <xf numFmtId="0" fontId="17" fillId="2" borderId="0" xfId="0" applyFont="1" applyFill="1" applyAlignment="1">
      <alignment horizontal="center" vertical="center"/>
    </xf>
    <xf numFmtId="0" fontId="2" fillId="22" borderId="10" xfId="1" applyFont="1" applyFill="1" applyBorder="1" applyAlignment="1">
      <alignment horizontal="center" vertical="center"/>
    </xf>
    <xf numFmtId="0" fontId="17" fillId="0" borderId="0" xfId="0" applyFont="1" applyAlignment="1">
      <alignment horizontal="center" vertical="center"/>
    </xf>
    <xf numFmtId="0" fontId="0" fillId="0" borderId="1" xfId="0" applyFill="1" applyBorder="1"/>
    <xf numFmtId="0" fontId="2" fillId="22" borderId="12" xfId="1" applyFont="1" applyFill="1" applyBorder="1" applyAlignment="1">
      <alignment horizontal="center" vertical="center" wrapText="1"/>
    </xf>
    <xf numFmtId="0" fontId="17" fillId="0" borderId="0" xfId="0" applyFont="1" applyFill="1" applyBorder="1" applyAlignment="1">
      <alignment horizontal="center" vertical="center"/>
    </xf>
    <xf numFmtId="0" fontId="2" fillId="22" borderId="17" xfId="1" applyFont="1" applyFill="1" applyBorder="1" applyAlignment="1">
      <alignment horizontal="center" vertical="center"/>
    </xf>
    <xf numFmtId="0" fontId="2" fillId="22" borderId="17" xfId="1" applyFont="1" applyFill="1" applyBorder="1" applyAlignment="1">
      <alignment horizontal="center" vertical="center" wrapText="1"/>
    </xf>
    <xf numFmtId="0" fontId="1" fillId="0" borderId="14" xfId="1" applyBorder="1" applyAlignment="1">
      <alignment vertical="top"/>
    </xf>
    <xf numFmtId="0" fontId="0" fillId="0" borderId="19" xfId="0" applyBorder="1" applyAlignment="1">
      <alignment vertical="top" wrapText="1"/>
    </xf>
    <xf numFmtId="0" fontId="0" fillId="0" borderId="18" xfId="0" applyBorder="1" applyAlignment="1">
      <alignment vertical="top" wrapText="1"/>
    </xf>
    <xf numFmtId="0" fontId="0" fillId="0" borderId="14" xfId="0" applyFill="1" applyBorder="1" applyAlignment="1">
      <alignment vertical="top" wrapText="1"/>
    </xf>
    <xf numFmtId="0" fontId="5" fillId="0" borderId="0" xfId="0" applyFont="1" applyFill="1" applyBorder="1" applyAlignment="1">
      <alignment horizontal="center" wrapText="1"/>
    </xf>
    <xf numFmtId="0" fontId="5" fillId="23" borderId="16" xfId="0" applyFont="1" applyFill="1" applyBorder="1" applyAlignment="1">
      <alignment horizontal="center" wrapText="1"/>
    </xf>
    <xf numFmtId="0" fontId="0" fillId="20" borderId="11" xfId="0" applyFill="1" applyBorder="1" applyAlignment="1">
      <alignment horizontal="center"/>
    </xf>
    <xf numFmtId="0" fontId="1" fillId="0" borderId="14" xfId="1" applyFill="1" applyBorder="1" applyAlignment="1">
      <alignment vertical="top"/>
    </xf>
    <xf numFmtId="0" fontId="2" fillId="20" borderId="10" xfId="1" applyFont="1" applyFill="1" applyBorder="1" applyAlignment="1">
      <alignment horizontal="center" vertical="center" wrapText="1"/>
    </xf>
    <xf numFmtId="0" fontId="2" fillId="20" borderId="10" xfId="1" applyFont="1" applyFill="1" applyBorder="1" applyAlignment="1">
      <alignment horizontal="center" vertical="center"/>
    </xf>
    <xf numFmtId="0" fontId="2" fillId="20" borderId="6" xfId="1" applyFont="1" applyFill="1" applyBorder="1" applyAlignment="1">
      <alignment horizontal="center" vertical="center"/>
    </xf>
    <xf numFmtId="0" fontId="2" fillId="20" borderId="8" xfId="1" applyFont="1" applyFill="1" applyBorder="1" applyAlignment="1">
      <alignment horizontal="center" vertical="center" wrapText="1"/>
    </xf>
    <xf numFmtId="0" fontId="2" fillId="24" borderId="10" xfId="1" applyFont="1" applyFill="1" applyBorder="1" applyAlignment="1">
      <alignment horizontal="center" vertical="center" wrapText="1"/>
    </xf>
    <xf numFmtId="0" fontId="2" fillId="24" borderId="10" xfId="1" applyFont="1" applyFill="1" applyBorder="1" applyAlignment="1">
      <alignment horizontal="center" vertical="center"/>
    </xf>
    <xf numFmtId="165" fontId="5" fillId="0" borderId="0" xfId="0" applyNumberFormat="1" applyFont="1" applyFill="1" applyBorder="1" applyAlignment="1">
      <alignment horizontal="left"/>
    </xf>
    <xf numFmtId="0" fontId="2" fillId="24" borderId="2" xfId="1" applyFont="1" applyFill="1" applyBorder="1" applyAlignment="1">
      <alignment horizontal="center" vertical="center" wrapText="1"/>
    </xf>
    <xf numFmtId="0" fontId="2" fillId="24" borderId="3" xfId="1" applyFont="1" applyFill="1" applyBorder="1" applyAlignment="1">
      <alignment horizontal="center" vertical="center" wrapText="1"/>
    </xf>
    <xf numFmtId="0" fontId="2" fillId="24" borderId="3" xfId="1" applyFont="1" applyFill="1" applyBorder="1" applyAlignment="1">
      <alignment horizontal="center" vertical="center"/>
    </xf>
    <xf numFmtId="0" fontId="2" fillId="24" borderId="4" xfId="1" applyFont="1" applyFill="1" applyBorder="1" applyAlignment="1">
      <alignment horizontal="center" vertical="center" wrapText="1"/>
    </xf>
    <xf numFmtId="0" fontId="2" fillId="20" borderId="9" xfId="1" applyFont="1" applyFill="1" applyBorder="1" applyAlignment="1">
      <alignment horizontal="center" vertical="center" wrapText="1"/>
    </xf>
    <xf numFmtId="0" fontId="2" fillId="20" borderId="11" xfId="1" applyFont="1" applyFill="1" applyBorder="1" applyAlignment="1">
      <alignment horizontal="center" vertical="center" wrapText="1"/>
    </xf>
    <xf numFmtId="0" fontId="2" fillId="22" borderId="9" xfId="1" applyFont="1" applyFill="1" applyBorder="1" applyAlignment="1">
      <alignment horizontal="center" vertical="center" wrapText="1"/>
    </xf>
    <xf numFmtId="0" fontId="2" fillId="22" borderId="11" xfId="1" applyFont="1" applyFill="1" applyBorder="1" applyAlignment="1">
      <alignment horizontal="center" vertical="center" wrapText="1"/>
    </xf>
    <xf numFmtId="0" fontId="2" fillId="24" borderId="9" xfId="1" applyFont="1" applyFill="1" applyBorder="1" applyAlignment="1">
      <alignment horizontal="center" vertical="center" wrapText="1"/>
    </xf>
    <xf numFmtId="0" fontId="2" fillId="24" borderId="11" xfId="1" applyFont="1" applyFill="1" applyBorder="1" applyAlignment="1">
      <alignment horizontal="center" vertical="center" wrapText="1"/>
    </xf>
    <xf numFmtId="0" fontId="2" fillId="20" borderId="5" xfId="1" applyFont="1" applyFill="1" applyBorder="1" applyAlignment="1">
      <alignment horizontal="center" vertical="center" wrapText="1"/>
    </xf>
    <xf numFmtId="0" fontId="2" fillId="20" borderId="7" xfId="1" applyFont="1" applyFill="1" applyBorder="1" applyAlignment="1">
      <alignment horizontal="center" vertical="center" wrapText="1"/>
    </xf>
    <xf numFmtId="0" fontId="2" fillId="22" borderId="20" xfId="1" applyFont="1" applyFill="1" applyBorder="1" applyAlignment="1">
      <alignment horizontal="center" vertical="center" wrapText="1"/>
    </xf>
    <xf numFmtId="0" fontId="17" fillId="0" borderId="13" xfId="1" applyFont="1" applyBorder="1" applyAlignment="1">
      <alignment vertical="top" wrapText="1"/>
    </xf>
    <xf numFmtId="0" fontId="0" fillId="0" borderId="13" xfId="0" applyBorder="1" applyAlignment="1">
      <alignment vertical="top" wrapText="1"/>
    </xf>
    <xf numFmtId="0" fontId="2" fillId="22" borderId="22" xfId="1" applyFont="1" applyFill="1" applyBorder="1" applyAlignment="1">
      <alignment horizontal="center" vertical="center" wrapText="1"/>
    </xf>
    <xf numFmtId="0" fontId="17" fillId="0" borderId="14" xfId="1" applyFont="1" applyBorder="1" applyAlignment="1">
      <alignment vertical="top" wrapText="1"/>
    </xf>
    <xf numFmtId="165" fontId="5" fillId="20" borderId="15" xfId="0" applyNumberFormat="1" applyFont="1" applyFill="1" applyBorder="1" applyAlignment="1">
      <alignment horizontal="center"/>
    </xf>
    <xf numFmtId="0" fontId="0" fillId="17" borderId="22" xfId="0" applyFill="1" applyBorder="1" applyAlignment="1">
      <alignment horizontal="center"/>
    </xf>
    <xf numFmtId="0" fontId="0" fillId="7" borderId="20" xfId="0" applyFill="1" applyBorder="1" applyAlignment="1">
      <alignment horizontal="center"/>
    </xf>
    <xf numFmtId="1" fontId="15" fillId="0" borderId="10" xfId="0" applyNumberFormat="1" applyFont="1" applyBorder="1" applyAlignment="1">
      <alignment horizontal="center"/>
    </xf>
    <xf numFmtId="9" fontId="0" fillId="6" borderId="10" xfId="4" applyFont="1" applyFill="1" applyBorder="1" applyAlignment="1">
      <alignment horizontal="center"/>
    </xf>
    <xf numFmtId="0" fontId="0" fillId="0" borderId="10" xfId="0" applyBorder="1"/>
    <xf numFmtId="0" fontId="22" fillId="0" borderId="0" xfId="0" applyFont="1" applyFill="1"/>
    <xf numFmtId="0" fontId="22" fillId="0" borderId="10" xfId="0" applyFont="1" applyFill="1" applyBorder="1" applyAlignment="1">
      <alignment horizontal="left"/>
    </xf>
    <xf numFmtId="44" fontId="22" fillId="0" borderId="10" xfId="3" applyFont="1" applyFill="1" applyBorder="1" applyAlignment="1">
      <alignment horizontal="center"/>
    </xf>
    <xf numFmtId="44" fontId="0" fillId="0" borderId="10" xfId="3" applyFont="1" applyFill="1" applyBorder="1" applyAlignment="1">
      <alignment horizontal="center"/>
    </xf>
    <xf numFmtId="14" fontId="0" fillId="0" borderId="10" xfId="0" applyNumberFormat="1" applyFill="1" applyBorder="1" applyAlignment="1">
      <alignment horizontal="center"/>
    </xf>
    <xf numFmtId="8" fontId="0" fillId="0" borderId="10" xfId="0" applyNumberFormat="1" applyBorder="1"/>
    <xf numFmtId="0" fontId="22" fillId="24" borderId="10" xfId="0" applyFont="1" applyFill="1" applyBorder="1" applyAlignment="1">
      <alignment horizontal="center"/>
    </xf>
    <xf numFmtId="0" fontId="22" fillId="0" borderId="0" xfId="0" applyFont="1" applyAlignment="1"/>
    <xf numFmtId="0" fontId="0" fillId="0" borderId="0" xfId="0" applyFont="1" applyAlignment="1"/>
    <xf numFmtId="0" fontId="0" fillId="0" borderId="0" xfId="0" applyFont="1" applyFill="1" applyAlignment="1"/>
    <xf numFmtId="0" fontId="0" fillId="24" borderId="10" xfId="0" applyFont="1" applyFill="1" applyBorder="1" applyAlignment="1">
      <alignment horizontal="center" wrapText="1"/>
    </xf>
    <xf numFmtId="0" fontId="5" fillId="0" borderId="10" xfId="0" applyFont="1" applyFill="1" applyBorder="1"/>
    <xf numFmtId="0" fontId="5" fillId="0" borderId="10" xfId="0" applyNumberFormat="1" applyFont="1" applyFill="1" applyBorder="1" applyAlignment="1">
      <alignment horizontal="left"/>
    </xf>
    <xf numFmtId="0" fontId="0" fillId="0" borderId="10" xfId="0" applyFont="1" applyFill="1" applyBorder="1"/>
    <xf numFmtId="0" fontId="0" fillId="0" borderId="10" xfId="0" applyFont="1" applyFill="1" applyBorder="1" applyAlignment="1">
      <alignment horizontal="left"/>
    </xf>
    <xf numFmtId="0" fontId="5" fillId="0" borderId="10" xfId="0" applyFont="1" applyFill="1" applyBorder="1" applyAlignment="1">
      <alignment horizontal="left"/>
    </xf>
    <xf numFmtId="167" fontId="0" fillId="0" borderId="10" xfId="3" applyNumberFormat="1" applyFont="1" applyFill="1" applyBorder="1" applyAlignment="1">
      <alignment horizontal="right"/>
    </xf>
    <xf numFmtId="167" fontId="0" fillId="0" borderId="10" xfId="0" applyNumberFormat="1" applyBorder="1" applyAlignment="1">
      <alignment horizontal="right"/>
    </xf>
    <xf numFmtId="167" fontId="0" fillId="0" borderId="10" xfId="0" applyNumberFormat="1" applyFill="1" applyBorder="1" applyAlignment="1">
      <alignment horizontal="right"/>
    </xf>
    <xf numFmtId="167" fontId="4" fillId="0" borderId="10" xfId="3" applyNumberFormat="1" applyFont="1" applyFill="1" applyBorder="1" applyAlignment="1">
      <alignment horizontal="right"/>
    </xf>
    <xf numFmtId="167" fontId="4" fillId="0" borderId="10" xfId="0" applyNumberFormat="1" applyFont="1" applyFill="1" applyBorder="1" applyAlignment="1">
      <alignment horizontal="right"/>
    </xf>
    <xf numFmtId="0" fontId="4" fillId="0" borderId="0" xfId="0" applyFont="1" applyAlignment="1">
      <alignment horizontal="right"/>
    </xf>
    <xf numFmtId="8" fontId="0" fillId="0" borderId="10" xfId="0" applyNumberFormat="1" applyFont="1" applyBorder="1" applyAlignment="1">
      <alignment horizontal="right"/>
    </xf>
    <xf numFmtId="0" fontId="0" fillId="24" borderId="10" xfId="0" applyFill="1" applyBorder="1" applyAlignment="1">
      <alignment horizontal="center" wrapText="1"/>
    </xf>
    <xf numFmtId="0" fontId="17" fillId="0" borderId="13" xfId="1" applyFont="1" applyFill="1" applyBorder="1" applyAlignment="1">
      <alignment vertical="top" wrapText="1"/>
    </xf>
    <xf numFmtId="0" fontId="17" fillId="0" borderId="19" xfId="1" applyFont="1" applyFill="1" applyBorder="1" applyAlignment="1">
      <alignment vertical="top" wrapText="1"/>
    </xf>
    <xf numFmtId="0" fontId="17" fillId="0" borderId="15" xfId="1" applyFont="1" applyFill="1" applyBorder="1" applyAlignment="1">
      <alignment vertical="top" wrapText="1"/>
    </xf>
    <xf numFmtId="0" fontId="18" fillId="0" borderId="15" xfId="0" applyFont="1" applyFill="1" applyBorder="1" applyAlignment="1">
      <alignment horizontal="left" vertical="top" wrapText="1"/>
    </xf>
    <xf numFmtId="166" fontId="0" fillId="20" borderId="10" xfId="3" applyNumberFormat="1" applyFont="1" applyFill="1" applyBorder="1" applyAlignment="1"/>
    <xf numFmtId="166" fontId="0" fillId="20" borderId="10" xfId="3" applyNumberFormat="1" applyFont="1" applyFill="1" applyBorder="1"/>
    <xf numFmtId="0" fontId="0" fillId="0" borderId="13" xfId="0" applyFill="1" applyBorder="1" applyAlignment="1">
      <alignment vertical="top" wrapText="1"/>
    </xf>
    <xf numFmtId="0" fontId="0" fillId="0" borderId="15" xfId="0" applyFill="1" applyBorder="1" applyAlignment="1">
      <alignment vertical="top" wrapText="1"/>
    </xf>
    <xf numFmtId="0" fontId="23" fillId="0" borderId="0" xfId="0" applyFont="1" applyBorder="1" applyAlignment="1">
      <alignment horizontal="center"/>
    </xf>
    <xf numFmtId="166" fontId="16" fillId="0" borderId="0" xfId="3" applyNumberFormat="1" applyFont="1" applyBorder="1"/>
    <xf numFmtId="166" fontId="16" fillId="0" borderId="0" xfId="0" applyNumberFormat="1" applyFont="1" applyBorder="1"/>
    <xf numFmtId="166" fontId="16" fillId="0" borderId="10" xfId="3" applyNumberFormat="1" applyFont="1" applyBorder="1"/>
    <xf numFmtId="0" fontId="0" fillId="0" borderId="19" xfId="0" applyFill="1" applyBorder="1" applyAlignment="1">
      <alignment vertical="top" wrapText="1"/>
    </xf>
    <xf numFmtId="0" fontId="0" fillId="0" borderId="15" xfId="0" applyFill="1" applyBorder="1" applyAlignment="1">
      <alignment horizontal="left" vertical="top" wrapText="1"/>
    </xf>
    <xf numFmtId="0" fontId="0" fillId="0" borderId="18" xfId="0" applyFill="1" applyBorder="1" applyAlignment="1">
      <alignment vertical="top" wrapText="1"/>
    </xf>
    <xf numFmtId="0" fontId="19" fillId="0" borderId="15" xfId="0" applyFont="1" applyFill="1" applyBorder="1" applyAlignment="1">
      <alignment vertical="top" wrapText="1"/>
    </xf>
    <xf numFmtId="0" fontId="10" fillId="0" borderId="15" xfId="1" applyFont="1" applyFill="1" applyBorder="1" applyAlignment="1">
      <alignment vertical="top" wrapText="1"/>
    </xf>
    <xf numFmtId="165" fontId="4" fillId="0" borderId="10" xfId="3" applyNumberFormat="1" applyFont="1" applyFill="1" applyBorder="1" applyAlignment="1">
      <alignment horizontal="right"/>
    </xf>
    <xf numFmtId="165" fontId="4" fillId="0" borderId="10" xfId="0" applyNumberFormat="1" applyFont="1" applyFill="1" applyBorder="1" applyAlignment="1">
      <alignment horizontal="right"/>
    </xf>
    <xf numFmtId="0" fontId="5" fillId="0" borderId="10" xfId="0" applyNumberFormat="1" applyFont="1" applyFill="1" applyBorder="1" applyAlignment="1">
      <alignment horizontal="left" wrapText="1"/>
    </xf>
    <xf numFmtId="44" fontId="4" fillId="0" borderId="23" xfId="3" applyFont="1" applyFill="1" applyBorder="1"/>
    <xf numFmtId="44" fontId="4" fillId="0" borderId="10" xfId="3" applyFont="1" applyFill="1" applyBorder="1"/>
    <xf numFmtId="44" fontId="4" fillId="0" borderId="10" xfId="3" applyFont="1" applyFill="1" applyBorder="1" applyAlignment="1">
      <alignment horizontal="left"/>
    </xf>
    <xf numFmtId="0" fontId="0" fillId="0" borderId="10" xfId="0" applyFont="1" applyFill="1" applyBorder="1" applyAlignment="1">
      <alignment wrapText="1"/>
    </xf>
    <xf numFmtId="0" fontId="5" fillId="0" borderId="10" xfId="0" applyFont="1" applyFill="1" applyBorder="1" applyAlignment="1">
      <alignment wrapText="1"/>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0" fillId="0" borderId="0" xfId="0" applyAlignment="1">
      <alignment wrapText="1"/>
    </xf>
    <xf numFmtId="0" fontId="2" fillId="0" borderId="11" xfId="1" applyFont="1" applyFill="1" applyBorder="1" applyAlignment="1">
      <alignment horizontal="center" vertical="center" wrapText="1"/>
    </xf>
    <xf numFmtId="0" fontId="21" fillId="0" borderId="21" xfId="0" applyFont="1" applyFill="1" applyBorder="1" applyAlignment="1">
      <alignment horizontal="left" vertical="top" wrapText="1"/>
    </xf>
    <xf numFmtId="0" fontId="0" fillId="0" borderId="22" xfId="0" applyFill="1" applyBorder="1" applyAlignment="1">
      <alignment vertical="top" wrapText="1"/>
    </xf>
    <xf numFmtId="0" fontId="0" fillId="0" borderId="24" xfId="0" applyFill="1" applyBorder="1" applyAlignment="1">
      <alignment vertical="top" wrapText="1"/>
    </xf>
    <xf numFmtId="0" fontId="1" fillId="0" borderId="17" xfId="1" applyFill="1" applyBorder="1" applyAlignment="1">
      <alignment vertical="top"/>
    </xf>
    <xf numFmtId="0" fontId="0" fillId="0" borderId="20" xfId="0" applyFill="1" applyBorder="1" applyAlignment="1">
      <alignment vertical="top" wrapText="1"/>
    </xf>
    <xf numFmtId="0" fontId="0" fillId="0" borderId="10" xfId="0" applyFill="1" applyBorder="1" applyAlignment="1">
      <alignment vertical="top" wrapText="1"/>
    </xf>
    <xf numFmtId="0" fontId="0" fillId="0" borderId="9" xfId="0" applyFill="1" applyBorder="1" applyAlignment="1">
      <alignment vertical="top" wrapText="1"/>
    </xf>
    <xf numFmtId="0" fontId="28" fillId="0" borderId="0" xfId="0" applyFont="1" applyFill="1" applyAlignment="1">
      <alignment horizontal="center" vertical="center" wrapText="1"/>
    </xf>
    <xf numFmtId="168" fontId="0" fillId="0" borderId="0" xfId="0" applyNumberFormat="1" applyFill="1" applyAlignment="1">
      <alignment horizontal="center" vertical="center"/>
    </xf>
    <xf numFmtId="1" fontId="0" fillId="0" borderId="0" xfId="0" applyNumberFormat="1" applyFill="1" applyAlignment="1">
      <alignment horizontal="center" vertical="center"/>
    </xf>
    <xf numFmtId="0" fontId="0" fillId="0" borderId="0" xfId="0" applyFill="1" applyAlignment="1">
      <alignment horizontal="center" vertical="center"/>
    </xf>
    <xf numFmtId="0" fontId="28" fillId="0" borderId="0" xfId="0" applyFont="1" applyFill="1" applyAlignment="1">
      <alignment horizontal="right"/>
    </xf>
    <xf numFmtId="0" fontId="26" fillId="0" borderId="15" xfId="0" applyFont="1" applyFill="1" applyBorder="1" applyAlignment="1">
      <alignment horizontal="left" vertical="top" wrapText="1"/>
    </xf>
    <xf numFmtId="0" fontId="0" fillId="0" borderId="25" xfId="0" applyBorder="1"/>
    <xf numFmtId="0" fontId="0" fillId="0" borderId="26" xfId="0" applyBorder="1"/>
    <xf numFmtId="0" fontId="0" fillId="0" borderId="27" xfId="0" applyBorder="1"/>
    <xf numFmtId="0" fontId="2" fillId="0" borderId="28" xfId="1" applyFont="1" applyBorder="1" applyAlignment="1">
      <alignment horizontal="centerContinuous" vertical="top" wrapText="1"/>
    </xf>
    <xf numFmtId="0" fontId="2" fillId="0" borderId="0" xfId="1" applyFont="1" applyBorder="1" applyAlignment="1">
      <alignment horizontal="centerContinuous" vertical="top" wrapText="1"/>
    </xf>
    <xf numFmtId="0" fontId="2" fillId="0" borderId="0" xfId="1" applyFont="1" applyBorder="1" applyAlignment="1">
      <alignment horizontal="centerContinuous" vertical="top"/>
    </xf>
    <xf numFmtId="0" fontId="3" fillId="0" borderId="21" xfId="1" applyFont="1" applyBorder="1" applyAlignment="1">
      <alignment horizontal="centerContinuous" vertical="top" wrapText="1"/>
    </xf>
    <xf numFmtId="0" fontId="0" fillId="0" borderId="21" xfId="0" applyBorder="1" applyAlignment="1">
      <alignment vertical="top" wrapText="1"/>
    </xf>
    <xf numFmtId="0" fontId="33" fillId="0" borderId="0" xfId="0" applyFont="1" applyFill="1" applyAlignment="1">
      <alignment horizontal="center" vertical="center" wrapText="1"/>
    </xf>
    <xf numFmtId="0" fontId="33" fillId="0" borderId="0" xfId="0" applyFont="1" applyFill="1" applyAlignment="1">
      <alignment horizontal="right"/>
    </xf>
    <xf numFmtId="165" fontId="9" fillId="18" borderId="9" xfId="0" applyNumberFormat="1" applyFont="1" applyFill="1" applyBorder="1" applyAlignment="1">
      <alignment horizontal="center"/>
    </xf>
    <xf numFmtId="165" fontId="9" fillId="18" borderId="13" xfId="0" applyNumberFormat="1" applyFont="1" applyFill="1" applyBorder="1" applyAlignment="1">
      <alignment horizontal="center"/>
    </xf>
    <xf numFmtId="165" fontId="9" fillId="18" borderId="2" xfId="0" applyNumberFormat="1" applyFont="1" applyFill="1" applyBorder="1" applyAlignment="1">
      <alignment horizontal="center"/>
    </xf>
    <xf numFmtId="165" fontId="5" fillId="23" borderId="4" xfId="0" applyNumberFormat="1" applyFont="1" applyFill="1" applyBorder="1" applyAlignment="1">
      <alignment horizontal="center"/>
    </xf>
    <xf numFmtId="165" fontId="5" fillId="23" borderId="11" xfId="0" applyNumberFormat="1" applyFont="1" applyFill="1" applyBorder="1" applyAlignment="1">
      <alignment horizontal="center"/>
    </xf>
    <xf numFmtId="165" fontId="5" fillId="23" borderId="15" xfId="0" applyNumberFormat="1" applyFont="1" applyFill="1" applyBorder="1" applyAlignment="1">
      <alignment horizontal="center"/>
    </xf>
    <xf numFmtId="0" fontId="24" fillId="5" borderId="10" xfId="1" applyFont="1" applyFill="1" applyBorder="1" applyAlignment="1">
      <alignment vertical="top"/>
    </xf>
    <xf numFmtId="0" fontId="25" fillId="5" borderId="11" xfId="1" applyFont="1" applyFill="1" applyBorder="1" applyAlignment="1">
      <alignment vertical="top"/>
    </xf>
    <xf numFmtId="0" fontId="0" fillId="0" borderId="0" xfId="0" applyFill="1" applyAlignment="1">
      <alignment wrapText="1"/>
    </xf>
    <xf numFmtId="0" fontId="34" fillId="0" borderId="0" xfId="0" applyFont="1" applyFill="1" applyAlignment="1">
      <alignment horizontal="right"/>
    </xf>
    <xf numFmtId="0" fontId="31" fillId="0" borderId="0" xfId="0" applyFont="1" applyFill="1" applyAlignment="1">
      <alignment vertical="center" wrapText="1"/>
    </xf>
    <xf numFmtId="0" fontId="32" fillId="0" borderId="0" xfId="0" applyFont="1" applyFill="1" applyAlignment="1">
      <alignment vertical="center" wrapText="1"/>
    </xf>
    <xf numFmtId="0" fontId="33" fillId="0" borderId="0" xfId="0" applyFont="1" applyFill="1" applyAlignment="1">
      <alignment vertical="center" wrapText="1"/>
    </xf>
    <xf numFmtId="0" fontId="29" fillId="0" borderId="0" xfId="0" applyFont="1" applyFill="1" applyAlignment="1">
      <alignment horizontal="right"/>
    </xf>
    <xf numFmtId="0" fontId="28" fillId="0" borderId="0" xfId="0" applyFont="1" applyFill="1" applyAlignment="1">
      <alignment vertical="center" wrapText="1"/>
    </xf>
    <xf numFmtId="0" fontId="0" fillId="0" borderId="0" xfId="0" applyFill="1" applyAlignment="1">
      <alignment horizontal="center" vertical="center" wrapText="1"/>
    </xf>
    <xf numFmtId="0" fontId="27" fillId="0" borderId="0" xfId="0" applyFont="1" applyFill="1" applyAlignment="1">
      <alignment vertical="center" wrapText="1"/>
    </xf>
  </cellXfs>
  <cellStyles count="5">
    <cellStyle name="Comma" xfId="2" builtinId="3"/>
    <cellStyle name="Currency" xfId="3" builtinId="4"/>
    <cellStyle name="Normal" xfId="0" builtinId="0"/>
    <cellStyle name="Normal 2" xfId="1"/>
    <cellStyle name="Percent" xfId="4" builtinId="5"/>
  </cellStyles>
  <dxfs count="0"/>
  <tableStyles count="0" defaultTableStyle="TableStyleMedium2" defaultPivotStyle="PivotStyleLight16"/>
  <colors>
    <mruColors>
      <color rgb="FFC9E7A7"/>
      <color rgb="FF33CCFF"/>
      <color rgb="FFFF00FF"/>
      <color rgb="FFB8E08C"/>
      <color rgb="FF79DCFF"/>
      <color rgb="FF82C836"/>
      <color rgb="FF89CC40"/>
      <color rgb="FF61BBFF"/>
      <color rgb="FFF8A15A"/>
      <color rgb="FF199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solidFill>
          <a:schemeClr val="bg1">
            <a:lumMod val="85000"/>
          </a:schemeClr>
        </a:solidFill>
        <a:ln>
          <a:solidFill>
            <a:sysClr val="windowText" lastClr="000000"/>
          </a:solidFill>
        </a:ln>
      </c:spPr>
    </c:sideWall>
    <c:backWall>
      <c:thickness val="0"/>
      <c:spPr>
        <a:solidFill>
          <a:schemeClr val="bg1">
            <a:lumMod val="85000"/>
          </a:schemeClr>
        </a:solidFill>
        <a:ln>
          <a:solidFill>
            <a:sysClr val="windowText" lastClr="000000"/>
          </a:solidFill>
        </a:ln>
      </c:spPr>
    </c:backWall>
    <c:plotArea>
      <c:layout>
        <c:manualLayout>
          <c:layoutTarget val="inner"/>
          <c:xMode val="edge"/>
          <c:yMode val="edge"/>
          <c:x val="0.18721062992125984"/>
          <c:y val="0.14418635170603691"/>
          <c:w val="0.79820336974007156"/>
          <c:h val="0.64742053076698769"/>
        </c:manualLayout>
      </c:layout>
      <c:bar3DChart>
        <c:barDir val="col"/>
        <c:grouping val="clustered"/>
        <c:varyColors val="0"/>
        <c:ser>
          <c:idx val="1"/>
          <c:order val="0"/>
          <c:tx>
            <c:strRef>
              <c:f>'ARRA 1.01.06'!$C$1</c:f>
              <c:strCache>
                <c:ptCount val="1"/>
                <c:pt idx="0">
                  <c:v>Spent</c:v>
                </c:pt>
              </c:strCache>
            </c:strRef>
          </c:tx>
          <c:spPr>
            <a:ln w="3175">
              <a:solidFill>
                <a:schemeClr val="tx1"/>
              </a:solidFill>
            </a:ln>
          </c:spPr>
          <c:invertIfNegative val="0"/>
          <c:dLbls>
            <c:dLbl>
              <c:idx val="0"/>
              <c:layout>
                <c:manualLayout>
                  <c:x val="-2.7777777777778568E-3"/>
                  <c:y val="0.22299651567944251"/>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0.26480836236934363"/>
                </c:manualLayout>
              </c:layout>
              <c:showLegendKey val="0"/>
              <c:showVal val="1"/>
              <c:showCatName val="0"/>
              <c:showSerName val="0"/>
              <c:showPercent val="0"/>
              <c:showBubbleSize val="0"/>
              <c:extLst>
                <c:ext xmlns:c15="http://schemas.microsoft.com/office/drawing/2012/chart" uri="{CE6537A1-D6FC-4f65-9D91-7224C49458BB}"/>
              </c:extLst>
            </c:dLbl>
            <c:spPr>
              <a:noFill/>
            </c:spPr>
            <c:txPr>
              <a:bodyPr rot="-5400000" vert="horz"/>
              <a:lstStyle/>
              <a:p>
                <a:pPr>
                  <a:defRPr sz="800" b="1"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'ARRA 1.01.06'!$A$2:$A$7</c:f>
              <c:strCache>
                <c:ptCount val="6"/>
                <c:pt idx="0">
                  <c:v>SEP </c:v>
                </c:pt>
                <c:pt idx="1">
                  <c:v>EECBG</c:v>
                </c:pt>
                <c:pt idx="2">
                  <c:v>Propane</c:v>
                </c:pt>
                <c:pt idx="3">
                  <c:v>Appliance</c:v>
                </c:pt>
                <c:pt idx="4">
                  <c:v>EA</c:v>
                </c:pt>
                <c:pt idx="5">
                  <c:v>Total</c:v>
                </c:pt>
              </c:strCache>
            </c:strRef>
          </c:cat>
          <c:val>
            <c:numRef>
              <c:f>'ARRA 1.01.06'!$C$2:$C$7</c:f>
              <c:numCache>
                <c:formatCode>#,##0</c:formatCode>
                <c:ptCount val="6"/>
                <c:pt idx="0">
                  <c:v>70001000</c:v>
                </c:pt>
                <c:pt idx="1">
                  <c:v>16145300</c:v>
                </c:pt>
                <c:pt idx="2">
                  <c:v>8351547</c:v>
                </c:pt>
                <c:pt idx="3">
                  <c:v>7454000</c:v>
                </c:pt>
                <c:pt idx="4">
                  <c:v>915000</c:v>
                </c:pt>
                <c:pt idx="5">
                  <c:v>102866847</c:v>
                </c:pt>
              </c:numCache>
            </c:numRef>
          </c:val>
        </c:ser>
        <c:ser>
          <c:idx val="2"/>
          <c:order val="1"/>
          <c:tx>
            <c:strRef>
              <c:f>'ARRA 1.01.06'!$D$1</c:f>
              <c:strCache>
                <c:ptCount val="1"/>
                <c:pt idx="0">
                  <c:v>Remaining</c:v>
                </c:pt>
              </c:strCache>
            </c:strRef>
          </c:tx>
          <c:spPr>
            <a:ln w="3175">
              <a:solidFill>
                <a:prstClr val="black"/>
              </a:solidFill>
            </a:ln>
          </c:spPr>
          <c:invertIfNegative val="0"/>
          <c:dLbls>
            <c:dLbl>
              <c:idx val="0"/>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3333938096447728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111111111111125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1111191746193141E-2"/>
                  <c:y val="-9.389510521711106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c:spPr>
            <c:txPr>
              <a:bodyPr rot="-5400000" vert="horz" anchor="ctr" anchorCtr="1"/>
              <a:lstStyle/>
              <a:p>
                <a:pPr>
                  <a:defRPr sz="800" b="1"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'ARRA 1.01.06'!$A$2:$A$7</c:f>
              <c:strCache>
                <c:ptCount val="6"/>
                <c:pt idx="0">
                  <c:v>SEP </c:v>
                </c:pt>
                <c:pt idx="1">
                  <c:v>EECBG</c:v>
                </c:pt>
                <c:pt idx="2">
                  <c:v>Propane</c:v>
                </c:pt>
                <c:pt idx="3">
                  <c:v>Appliance</c:v>
                </c:pt>
                <c:pt idx="4">
                  <c:v>EA</c:v>
                </c:pt>
                <c:pt idx="5">
                  <c:v>Total</c:v>
                </c:pt>
              </c:strCache>
            </c:strRef>
          </c:cat>
          <c:val>
            <c:numRef>
              <c:f>'ARRA 1.01.06'!$D$2:$D$7</c:f>
              <c:numCache>
                <c:formatCode>#,##0</c:formatCode>
                <c:ptCount val="6"/>
                <c:pt idx="0">
                  <c:v>0</c:v>
                </c:pt>
                <c:pt idx="1">
                  <c:v>0</c:v>
                </c:pt>
                <c:pt idx="2">
                  <c:v>253553</c:v>
                </c:pt>
                <c:pt idx="3">
                  <c:v>0</c:v>
                </c:pt>
                <c:pt idx="4">
                  <c:v>0</c:v>
                </c:pt>
                <c:pt idx="5">
                  <c:v>253553</c:v>
                </c:pt>
              </c:numCache>
            </c:numRef>
          </c:val>
        </c:ser>
        <c:dLbls>
          <c:showLegendKey val="0"/>
          <c:showVal val="0"/>
          <c:showCatName val="0"/>
          <c:showSerName val="0"/>
          <c:showPercent val="0"/>
          <c:showBubbleSize val="0"/>
        </c:dLbls>
        <c:gapWidth val="150"/>
        <c:gapDepth val="149"/>
        <c:shape val="box"/>
        <c:axId val="200841408"/>
        <c:axId val="202726136"/>
        <c:axId val="0"/>
      </c:bar3DChart>
      <c:catAx>
        <c:axId val="200841408"/>
        <c:scaling>
          <c:orientation val="minMax"/>
        </c:scaling>
        <c:delete val="0"/>
        <c:axPos val="b"/>
        <c:numFmt formatCode="General" sourceLinked="0"/>
        <c:majorTickMark val="out"/>
        <c:minorTickMark val="none"/>
        <c:tickLblPos val="nextTo"/>
        <c:crossAx val="202726136"/>
        <c:crosses val="autoZero"/>
        <c:auto val="1"/>
        <c:lblAlgn val="ctr"/>
        <c:lblOffset val="100"/>
        <c:noMultiLvlLbl val="0"/>
      </c:catAx>
      <c:valAx>
        <c:axId val="202726136"/>
        <c:scaling>
          <c:orientation val="minMax"/>
        </c:scaling>
        <c:delete val="0"/>
        <c:axPos val="l"/>
        <c:majorGridlines>
          <c:spPr>
            <a:ln>
              <a:solidFill>
                <a:schemeClr val="bg1">
                  <a:lumMod val="50000"/>
                </a:schemeClr>
              </a:solidFill>
            </a:ln>
          </c:spPr>
        </c:majorGridlines>
        <c:numFmt formatCode="#,##0" sourceLinked="1"/>
        <c:majorTickMark val="out"/>
        <c:minorTickMark val="none"/>
        <c:tickLblPos val="nextTo"/>
        <c:crossAx val="200841408"/>
        <c:crosses val="autoZero"/>
        <c:crossBetween val="between"/>
      </c:valAx>
      <c:spPr>
        <a:solidFill>
          <a:schemeClr val="tx2">
            <a:lumMod val="20000"/>
            <a:lumOff val="80000"/>
          </a:schemeClr>
        </a:solidFill>
        <a:ln>
          <a:solidFill>
            <a:sysClr val="windowText" lastClr="000000"/>
          </a:solidFill>
        </a:ln>
      </c:spPr>
    </c:plotArea>
    <c:legend>
      <c:legendPos val="r"/>
      <c:layout>
        <c:manualLayout>
          <c:xMode val="edge"/>
          <c:yMode val="edge"/>
          <c:x val="0.51932339102772807"/>
          <c:y val="0.1744112971794049"/>
          <c:w val="0.20257895182457028"/>
          <c:h val="0.17173117444826441"/>
        </c:manualLayout>
      </c:layout>
      <c:overlay val="0"/>
      <c:spPr>
        <a:solidFill>
          <a:schemeClr val="bg1">
            <a:lumMod val="95000"/>
          </a:schemeClr>
        </a:solidFill>
        <a:ln>
          <a:solidFill>
            <a:schemeClr val="tx1"/>
          </a:solidFill>
        </a:ln>
      </c:spPr>
      <c:txPr>
        <a:bodyPr/>
        <a:lstStyle/>
        <a:p>
          <a:pPr>
            <a:defRPr sz="1000" baseline="0"/>
          </a:pPr>
          <a:endParaRPr lang="en-US"/>
        </a:p>
      </c:txPr>
    </c:legend>
    <c:plotVisOnly val="1"/>
    <c:dispBlanksAs val="gap"/>
    <c:showDLblsOverMax val="0"/>
  </c:chart>
  <c:spPr>
    <a:solidFill>
      <a:schemeClr val="bg1">
        <a:lumMod val="85000"/>
      </a:schemeClr>
    </a:solidFill>
    <a:ln w="9525">
      <a:solidFill>
        <a:sysClr val="windowText" lastClr="000000"/>
      </a:solidFill>
    </a:ln>
  </c:spPr>
  <c:printSettings>
    <c:headerFooter/>
    <c:pageMargins b="0.75000000000000655" l="0.70000000000000062" r="0.70000000000000062" t="0.750000000000006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7717338936977"/>
          <c:y val="6.4039485884927E-2"/>
          <c:w val="0.86418165374660205"/>
          <c:h val="0.82512414505578568"/>
        </c:manualLayout>
      </c:layout>
      <c:lineChart>
        <c:grouping val="standard"/>
        <c:varyColors val="0"/>
        <c:ser>
          <c:idx val="0"/>
          <c:order val="0"/>
          <c:tx>
            <c:strRef>
              <c:f>[1]Sheet1!$E$2</c:f>
              <c:strCache>
                <c:ptCount val="1"/>
                <c:pt idx="0">
                  <c:v>Watts</c:v>
                </c:pt>
              </c:strCache>
            </c:strRef>
          </c:tx>
          <c:spPr>
            <a:ln w="25400">
              <a:solidFill>
                <a:srgbClr val="000080"/>
              </a:solidFill>
              <a:prstDash val="solid"/>
            </a:ln>
          </c:spPr>
          <c:marker>
            <c:symbol val="none"/>
          </c:marker>
          <c:cat>
            <c:strRef>
              <c:f>[1]Sheet1!$F$3:$U$3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Q1-14</c:v>
                </c:pt>
              </c:strCache>
            </c:strRef>
          </c:cat>
          <c:val>
            <c:numRef>
              <c:f>[1]Sheet1!$F$2:$U$2</c:f>
              <c:numCache>
                <c:formatCode>General</c:formatCode>
                <c:ptCount val="16"/>
                <c:pt idx="0">
                  <c:v>4312</c:v>
                </c:pt>
                <c:pt idx="1">
                  <c:v>7366</c:v>
                </c:pt>
                <c:pt idx="2">
                  <c:v>17756</c:v>
                </c:pt>
                <c:pt idx="3">
                  <c:v>31151</c:v>
                </c:pt>
                <c:pt idx="4">
                  <c:v>42848</c:v>
                </c:pt>
                <c:pt idx="5">
                  <c:v>83024</c:v>
                </c:pt>
                <c:pt idx="6">
                  <c:v>121511</c:v>
                </c:pt>
                <c:pt idx="7">
                  <c:v>213061</c:v>
                </c:pt>
                <c:pt idx="8">
                  <c:v>379711</c:v>
                </c:pt>
                <c:pt idx="9">
                  <c:v>624036</c:v>
                </c:pt>
                <c:pt idx="10">
                  <c:v>980516</c:v>
                </c:pt>
                <c:pt idx="11">
                  <c:v>2471821</c:v>
                </c:pt>
                <c:pt idx="12">
                  <c:v>5274174</c:v>
                </c:pt>
                <c:pt idx="13">
                  <c:v>8032163</c:v>
                </c:pt>
                <c:pt idx="14">
                  <c:v>11115860</c:v>
                </c:pt>
                <c:pt idx="15">
                  <c:v>15000000</c:v>
                </c:pt>
              </c:numCache>
            </c:numRef>
          </c:val>
          <c:smooth val="0"/>
        </c:ser>
        <c:dLbls>
          <c:showLegendKey val="0"/>
          <c:showVal val="0"/>
          <c:showCatName val="0"/>
          <c:showSerName val="0"/>
          <c:showPercent val="0"/>
          <c:showBubbleSize val="0"/>
        </c:dLbls>
        <c:smooth val="0"/>
        <c:axId val="154103248"/>
        <c:axId val="154103640"/>
      </c:lineChart>
      <c:catAx>
        <c:axId val="15410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nchor="b" anchorCtr="0"/>
          <a:lstStyle/>
          <a:p>
            <a:pPr>
              <a:defRPr sz="700" b="1" i="0" u="none" strike="noStrike" baseline="0">
                <a:solidFill>
                  <a:srgbClr val="000000"/>
                </a:solidFill>
                <a:latin typeface="Arial Narrow" pitchFamily="34" charset="0"/>
                <a:ea typeface="Arial"/>
                <a:cs typeface="Arial"/>
              </a:defRPr>
            </a:pPr>
            <a:endParaRPr lang="en-US"/>
          </a:p>
        </c:txPr>
        <c:crossAx val="154103640"/>
        <c:crosses val="autoZero"/>
        <c:auto val="1"/>
        <c:lblAlgn val="ctr"/>
        <c:lblOffset val="100"/>
        <c:tickLblSkip val="1"/>
        <c:tickMarkSkip val="1"/>
        <c:noMultiLvlLbl val="0"/>
      </c:catAx>
      <c:valAx>
        <c:axId val="154103640"/>
        <c:scaling>
          <c:orientation val="minMax"/>
        </c:scaling>
        <c:delete val="0"/>
        <c:axPos val="l"/>
        <c:majorGridlines>
          <c:spPr>
            <a:ln w="3175">
              <a:solidFill>
                <a:srgbClr val="000000"/>
              </a:solidFill>
              <a:prstDash val="solid"/>
            </a:ln>
          </c:spPr>
        </c:majorGridlines>
        <c:minorGridlines/>
        <c:title>
          <c:tx>
            <c:rich>
              <a:bodyPr/>
              <a:lstStyle/>
              <a:p>
                <a:pPr>
                  <a:defRPr sz="800" b="1" i="0" u="none" strike="noStrike" baseline="0">
                    <a:solidFill>
                      <a:srgbClr val="000000"/>
                    </a:solidFill>
                    <a:latin typeface="Arial"/>
                    <a:ea typeface="Arial"/>
                    <a:cs typeface="Arial"/>
                  </a:defRPr>
                </a:pPr>
                <a:r>
                  <a:rPr lang="en-US" sz="800" baseline="0"/>
                  <a:t>Kilowatts</a:t>
                </a:r>
              </a:p>
            </c:rich>
          </c:tx>
          <c:layout>
            <c:manualLayout>
              <c:xMode val="edge"/>
              <c:yMode val="edge"/>
              <c:x val="5.2885535904870539E-3"/>
              <c:y val="0.39491020518987224"/>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700" b="1" i="0" u="none" strike="noStrike" baseline="0">
                <a:solidFill>
                  <a:srgbClr val="000000"/>
                </a:solidFill>
                <a:latin typeface="Arial Narrow" pitchFamily="34" charset="0"/>
                <a:ea typeface="Arial"/>
                <a:cs typeface="Arial"/>
              </a:defRPr>
            </a:pPr>
            <a:endParaRPr lang="en-US"/>
          </a:p>
        </c:txPr>
        <c:crossAx val="154103248"/>
        <c:crosses val="autoZero"/>
        <c:crossBetween val="between"/>
        <c:dispUnits>
          <c:builtInUnit val="thousands"/>
        </c:dispUnits>
      </c:valAx>
      <c:spPr>
        <a:solidFill>
          <a:srgbClr val="CC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US"/>
              <a:t>How helpful were the customer representatives at DMME?</a:t>
            </a:r>
          </a:p>
        </c:rich>
      </c:tx>
      <c:layout>
        <c:manualLayout>
          <c:xMode val="edge"/>
          <c:yMode val="edge"/>
          <c:x val="0.15451407115777252"/>
          <c:y val="3.5294117647058851E-2"/>
        </c:manualLayout>
      </c:layout>
      <c:overlay val="0"/>
      <c:spPr>
        <a:noFill/>
        <a:ln w="25400">
          <a:noFill/>
        </a:ln>
      </c:spPr>
    </c:title>
    <c:autoTitleDeleted val="0"/>
    <c:plotArea>
      <c:layout>
        <c:manualLayout>
          <c:layoutTarget val="inner"/>
          <c:xMode val="edge"/>
          <c:yMode val="edge"/>
          <c:x val="0.17361140545553524"/>
          <c:y val="0.20000028722467719"/>
          <c:w val="0.41840348714784092"/>
          <c:h val="0.70882454736981382"/>
        </c:manualLayout>
      </c:layout>
      <c:pieChart>
        <c:varyColors val="1"/>
        <c:ser>
          <c:idx val="0"/>
          <c:order val="0"/>
          <c:spPr>
            <a:solidFill>
              <a:srgbClr val="9999FF"/>
            </a:solidFill>
            <a:ln w="12700">
              <a:solidFill>
                <a:srgbClr val="333333"/>
              </a:solidFill>
              <a:prstDash val="solid"/>
            </a:ln>
          </c:spPr>
          <c:dPt>
            <c:idx val="1"/>
            <c:bubble3D val="0"/>
            <c:spPr>
              <a:solidFill>
                <a:srgbClr val="993366"/>
              </a:solidFill>
              <a:ln w="12700">
                <a:solidFill>
                  <a:srgbClr val="333333"/>
                </a:solidFill>
                <a:prstDash val="solid"/>
              </a:ln>
            </c:spPr>
          </c:dPt>
          <c:dPt>
            <c:idx val="2"/>
            <c:bubble3D val="0"/>
            <c:spPr>
              <a:solidFill>
                <a:srgbClr val="FFFFCC"/>
              </a:solidFill>
              <a:ln w="12700">
                <a:solidFill>
                  <a:srgbClr val="333333"/>
                </a:solidFill>
                <a:prstDash val="solid"/>
              </a:ln>
            </c:spPr>
          </c:dPt>
          <c:dPt>
            <c:idx val="3"/>
            <c:bubble3D val="0"/>
            <c:spPr>
              <a:solidFill>
                <a:srgbClr val="CCFFFF"/>
              </a:solidFill>
              <a:ln w="12700">
                <a:solidFill>
                  <a:srgbClr val="333333"/>
                </a:solidFill>
                <a:prstDash val="solid"/>
              </a:ln>
            </c:spPr>
          </c:dPt>
          <c:dPt>
            <c:idx val="4"/>
            <c:bubble3D val="0"/>
            <c:spPr>
              <a:solidFill>
                <a:srgbClr val="660066"/>
              </a:solidFill>
              <a:ln w="12700">
                <a:solidFill>
                  <a:srgbClr val="333333"/>
                </a:solidFill>
                <a:prstDash val="solid"/>
              </a:ln>
            </c:spPr>
          </c:dPt>
          <c:dLbls>
            <c:dLbl>
              <c:idx val="0"/>
              <c:layout>
                <c:manualLayout>
                  <c:x val="-0.11051546732982481"/>
                  <c:y val="-0.1984728553667634"/>
                </c:manualLayout>
              </c:layout>
              <c:showLegendKey val="0"/>
              <c:showVal val="0"/>
              <c:showCatName val="0"/>
              <c:showSerName val="0"/>
              <c:showPercent val="1"/>
              <c:showBubbleSize val="0"/>
              <c:extLst>
                <c:ext xmlns:c15="http://schemas.microsoft.com/office/drawing/2012/chart" uri="{CE6537A1-D6FC-4f65-9D91-7224C49458BB}"/>
              </c:extLst>
            </c:dLbl>
            <c:dLbl>
              <c:idx val="1"/>
              <c:tx>
                <c:rich>
                  <a:bodyPr/>
                  <a:lstStyle/>
                  <a:p>
                    <a:r>
                      <a:rPr lang="en-US" sz="900"/>
                      <a:t>1</a:t>
                    </a:r>
                    <a:r>
                      <a:rPr lang="en-US"/>
                      <a:t>2.5%</a:t>
                    </a:r>
                  </a:p>
                </c:rich>
              </c:tx>
              <c:showLegendKey val="0"/>
              <c:showVal val="0"/>
              <c:showCatName val="0"/>
              <c:showSerName val="0"/>
              <c:showPercent val="1"/>
              <c:showBubbleSize val="0"/>
              <c:extLst>
                <c:ext xmlns:c15="http://schemas.microsoft.com/office/drawing/2012/chart" uri="{CE6537A1-D6FC-4f65-9D91-7224C49458BB}"/>
              </c:extLst>
            </c:dLbl>
            <c:dLbl>
              <c:idx val="2"/>
              <c:layout>
                <c:manualLayout>
                  <c:x val="-1.7667865590875225E-2"/>
                  <c:y val="2.9708157373541147E-3"/>
                </c:manualLayout>
              </c:layout>
              <c:showLegendKey val="0"/>
              <c:showVal val="0"/>
              <c:showCatName val="0"/>
              <c:showSerName val="0"/>
              <c:showPercent val="1"/>
              <c:showBubbleSize val="0"/>
              <c:extLst>
                <c:ext xmlns:c15="http://schemas.microsoft.com/office/drawing/2012/chart" uri="{CE6537A1-D6FC-4f65-9D91-7224C49458BB}"/>
              </c:extLst>
            </c:dLbl>
            <c:dLbl>
              <c:idx val="3"/>
              <c:layout>
                <c:manualLayout>
                  <c:x val="4.7764622014840941E-2"/>
                  <c:y val="-6.8536310201117404E-2"/>
                </c:manualLayout>
              </c:layout>
              <c:showLegendKey val="0"/>
              <c:showVal val="0"/>
              <c:showCatName val="0"/>
              <c:showSerName val="0"/>
              <c:showPercent val="1"/>
              <c:showBubbleSize val="0"/>
              <c:extLst>
                <c:ext xmlns:c15="http://schemas.microsoft.com/office/drawing/2012/chart" uri="{CE6537A1-D6FC-4f65-9D91-7224C49458BB}"/>
              </c:extLst>
            </c:dLbl>
            <c:dLbl>
              <c:idx val="4"/>
              <c:tx>
                <c:rich>
                  <a:bodyPr/>
                  <a:lstStyle/>
                  <a:p>
                    <a:r>
                      <a:rPr lang="en-US" sz="900"/>
                      <a:t>1</a:t>
                    </a:r>
                    <a:r>
                      <a:rPr lang="en-US"/>
                      <a:t>2.5%</a:t>
                    </a:r>
                  </a:p>
                </c:rich>
              </c:tx>
              <c:showLegendKey val="0"/>
              <c:showVal val="0"/>
              <c:showCatName val="0"/>
              <c:showSerName val="0"/>
              <c:showPercent val="1"/>
              <c:showBubbleSize val="0"/>
              <c:extLst>
                <c:ext xmlns:c15="http://schemas.microsoft.com/office/drawing/2012/chart" uri="{CE6537A1-D6FC-4f65-9D91-7224C49458BB}"/>
              </c:extLst>
            </c:dLbl>
            <c:spPr>
              <a:solidFill>
                <a:prstClr val="white">
                  <a:lumMod val="85000"/>
                </a:prstClr>
              </a:solidFill>
            </c:spPr>
            <c:txPr>
              <a:bodyPr/>
              <a:lstStyle/>
              <a:p>
                <a:pPr>
                  <a:defRPr sz="900"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'[2]Question 5'!$A$4:$A$8</c:f>
              <c:strCache>
                <c:ptCount val="5"/>
                <c:pt idx="0">
                  <c:v>Extremely helpful</c:v>
                </c:pt>
                <c:pt idx="1">
                  <c:v>Very helpful</c:v>
                </c:pt>
                <c:pt idx="2">
                  <c:v>Moderately helpful</c:v>
                </c:pt>
                <c:pt idx="3">
                  <c:v>Slightly helpful</c:v>
                </c:pt>
                <c:pt idx="4">
                  <c:v>Not at all helpful</c:v>
                </c:pt>
              </c:strCache>
            </c:strRef>
          </c:cat>
          <c:val>
            <c:numRef>
              <c:f>'[2]Question 5'!$C$4:$C$8</c:f>
              <c:numCache>
                <c:formatCode>General</c:formatCode>
                <c:ptCount val="5"/>
                <c:pt idx="0">
                  <c:v>0.75</c:v>
                </c:pt>
                <c:pt idx="1">
                  <c:v>0.125</c:v>
                </c:pt>
                <c:pt idx="2">
                  <c:v>0</c:v>
                </c:pt>
                <c:pt idx="3">
                  <c:v>0</c:v>
                </c:pt>
                <c:pt idx="4">
                  <c:v>0.125</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71643646106736436"/>
          <c:y val="0.20392218619731436"/>
          <c:w val="0.2256948089822105"/>
          <c:h val="0.70000030878493058"/>
        </c:manualLayout>
      </c:layout>
      <c:overlay val="0"/>
      <c:spPr>
        <a:solidFill>
          <a:srgbClr val="FFFFFF"/>
        </a:solidFill>
        <a:ln w="3175">
          <a:solidFill>
            <a:srgbClr val="333333"/>
          </a:solidFill>
          <a:prstDash val="solid"/>
        </a:ln>
      </c:spPr>
      <c:txPr>
        <a:bodyPr/>
        <a:lstStyle/>
        <a:p>
          <a:pPr>
            <a:defRPr sz="845" b="1"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000000000000167" r="0.7500000000000016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icrosoft Sans Serif"/>
                <a:ea typeface="Microsoft Sans Serif"/>
                <a:cs typeface="Microsoft Sans Serif"/>
              </a:defRPr>
            </a:pPr>
            <a:r>
              <a:rPr lang="en-US"/>
              <a:t>Do you plan to use any of the "Optional Training" information provided in the "Training" file folder on DE Shares folder to find other training of specific programmatic interest to you?</a:t>
            </a:r>
          </a:p>
        </c:rich>
      </c:tx>
      <c:layout>
        <c:manualLayout>
          <c:xMode val="edge"/>
          <c:yMode val="edge"/>
          <c:x val="0.11979186976431938"/>
          <c:y val="3.5294168333766571E-2"/>
        </c:manualLayout>
      </c:layout>
      <c:overlay val="0"/>
      <c:spPr>
        <a:noFill/>
        <a:ln w="25400">
          <a:noFill/>
        </a:ln>
      </c:spPr>
    </c:title>
    <c:autoTitleDeleted val="0"/>
    <c:plotArea>
      <c:layout>
        <c:manualLayout>
          <c:layoutTarget val="inner"/>
          <c:xMode val="edge"/>
          <c:yMode val="edge"/>
          <c:x val="0.27430602061974635"/>
          <c:y val="0.29411806944805574"/>
          <c:w val="0.3663200655111799"/>
          <c:h val="0.62058912653539711"/>
        </c:manualLayout>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Lbls>
            <c:spPr>
              <a:noFill/>
              <a:ln>
                <a:noFill/>
              </a:ln>
              <a:effectLst/>
            </c:spPr>
            <c:txPr>
              <a:bodyPr/>
              <a:lstStyle/>
              <a:p>
                <a:pPr>
                  <a:defRPr sz="800"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'[3]Question 2'!$A$4:$A$5</c:f>
              <c:strCache>
                <c:ptCount val="2"/>
                <c:pt idx="0">
                  <c:v>Yes</c:v>
                </c:pt>
                <c:pt idx="1">
                  <c:v>No</c:v>
                </c:pt>
              </c:strCache>
            </c:strRef>
          </c:cat>
          <c:val>
            <c:numRef>
              <c:f>'[3]Question 2'!$C$4:$C$5</c:f>
              <c:numCache>
                <c:formatCode>General</c:formatCode>
                <c:ptCount val="2"/>
                <c:pt idx="0">
                  <c:v>0.88900000000000001</c:v>
                </c:pt>
                <c:pt idx="1">
                  <c:v>0.111</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7693728927158977"/>
          <c:y val="0.41796488310248536"/>
          <c:w val="0.1179745514266861"/>
          <c:h val="0.4124993286730247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000000"/>
      </a:solidFill>
      <a:prstDash val="solid"/>
    </a:ln>
  </c:spPr>
  <c:txPr>
    <a:bodyPr/>
    <a:lstStyle/>
    <a:p>
      <a:pPr>
        <a:defRPr sz="1000" b="0" i="0" u="none" strike="noStrike" baseline="0">
          <a:solidFill>
            <a:srgbClr val="000000"/>
          </a:solidFill>
          <a:latin typeface="Microsoft Sans Serif"/>
          <a:ea typeface="Microsoft Sans Serif"/>
          <a:cs typeface="Microsoft Sans Serif"/>
        </a:defRPr>
      </a:pPr>
      <a:endParaRPr lang="en-US"/>
    </a:p>
  </c:txPr>
  <c:printSettings>
    <c:headerFooter alignWithMargins="0"/>
    <c:pageMargins b="1" l="0.75000000000000178" r="0.75000000000000178"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85637594823318"/>
          <c:y val="9.7202219951513499E-2"/>
          <c:w val="0.60474458999261249"/>
          <c:h val="0.72875678708100411"/>
        </c:manualLayout>
      </c:layout>
      <c:barChart>
        <c:barDir val="col"/>
        <c:grouping val="clustered"/>
        <c:varyColors val="0"/>
        <c:ser>
          <c:idx val="0"/>
          <c:order val="0"/>
          <c:tx>
            <c:strRef>
              <c:f>'RLF 1.01.03'!$B$1</c:f>
              <c:strCache>
                <c:ptCount val="1"/>
                <c:pt idx="0">
                  <c:v>Total Loan Amount (Principle)</c:v>
                </c:pt>
              </c:strCache>
            </c:strRef>
          </c:tx>
          <c:spPr>
            <a:ln>
              <a:solidFill>
                <a:sysClr val="windowText" lastClr="000000"/>
              </a:solidFill>
            </a:ln>
          </c:spPr>
          <c:invertIfNegative val="0"/>
          <c:cat>
            <c:strRef>
              <c:f>'RLF 1.01.03'!$A$2:$A$23</c:f>
              <c:strCache>
                <c:ptCount val="6"/>
                <c:pt idx="0">
                  <c:v>Buchanan Cty. Schools</c:v>
                </c:pt>
                <c:pt idx="1">
                  <c:v>Dept. of Corrections</c:v>
                </c:pt>
                <c:pt idx="2">
                  <c:v>Dept. of General Svcs.</c:v>
                </c:pt>
                <c:pt idx="3">
                  <c:v>Pulaski County </c:v>
                </c:pt>
                <c:pt idx="4">
                  <c:v>SWVA Regional Jail</c:v>
                </c:pt>
                <c:pt idx="5">
                  <c:v>Town of So. Boston </c:v>
                </c:pt>
              </c:strCache>
            </c:strRef>
          </c:cat>
          <c:val>
            <c:numRef>
              <c:f>'RLF 1.01.03'!$B$2:$B$23</c:f>
              <c:numCache>
                <c:formatCode>"$"#,##0.00_);[Red]\("$"#,##0.00\)</c:formatCode>
                <c:ptCount val="6"/>
                <c:pt idx="0">
                  <c:v>2332000</c:v>
                </c:pt>
                <c:pt idx="1">
                  <c:v>2500000</c:v>
                </c:pt>
                <c:pt idx="2">
                  <c:v>4102000</c:v>
                </c:pt>
                <c:pt idx="3" formatCode="&quot;$&quot;#,##0.00">
                  <c:v>420000</c:v>
                </c:pt>
                <c:pt idx="4" formatCode="&quot;$&quot;#,##0.00">
                  <c:v>542000</c:v>
                </c:pt>
                <c:pt idx="5">
                  <c:v>356000</c:v>
                </c:pt>
              </c:numCache>
            </c:numRef>
          </c:val>
        </c:ser>
        <c:ser>
          <c:idx val="1"/>
          <c:order val="1"/>
          <c:tx>
            <c:strRef>
              <c:f>'RLF 1.01.03'!$C$1</c:f>
              <c:strCache>
                <c:ptCount val="1"/>
                <c:pt idx="0">
                  <c:v>Total Interest - Life of Loan</c:v>
                </c:pt>
              </c:strCache>
            </c:strRef>
          </c:tx>
          <c:spPr>
            <a:ln>
              <a:solidFill>
                <a:sysClr val="windowText" lastClr="000000"/>
              </a:solidFill>
            </a:ln>
          </c:spPr>
          <c:invertIfNegative val="0"/>
          <c:cat>
            <c:strRef>
              <c:f>'RLF 1.01.03'!$A$2:$A$23</c:f>
              <c:strCache>
                <c:ptCount val="6"/>
                <c:pt idx="0">
                  <c:v>Buchanan Cty. Schools</c:v>
                </c:pt>
                <c:pt idx="1">
                  <c:v>Dept. of Corrections</c:v>
                </c:pt>
                <c:pt idx="2">
                  <c:v>Dept. of General Svcs.</c:v>
                </c:pt>
                <c:pt idx="3">
                  <c:v>Pulaski County </c:v>
                </c:pt>
                <c:pt idx="4">
                  <c:v>SWVA Regional Jail</c:v>
                </c:pt>
                <c:pt idx="5">
                  <c:v>Town of So. Boston </c:v>
                </c:pt>
              </c:strCache>
            </c:strRef>
          </c:cat>
          <c:val>
            <c:numRef>
              <c:f>'RLF 1.01.03'!$C$2:$C$23</c:f>
              <c:numCache>
                <c:formatCode>"$"#,##0.00_);[Red]\("$"#,##0.00\)</c:formatCode>
                <c:ptCount val="6"/>
                <c:pt idx="0">
                  <c:v>213565.32</c:v>
                </c:pt>
                <c:pt idx="1">
                  <c:v>241901.44</c:v>
                </c:pt>
                <c:pt idx="2" formatCode="General">
                  <c:v>0</c:v>
                </c:pt>
                <c:pt idx="3" formatCode="&quot;$&quot;#,##0.00">
                  <c:v>29964.2</c:v>
                </c:pt>
                <c:pt idx="4" formatCode="&quot;$&quot;#,##0.00">
                  <c:v>44060.99</c:v>
                </c:pt>
                <c:pt idx="5">
                  <c:v>29026.71</c:v>
                </c:pt>
              </c:numCache>
            </c:numRef>
          </c:val>
        </c:ser>
        <c:ser>
          <c:idx val="2"/>
          <c:order val="2"/>
          <c:tx>
            <c:strRef>
              <c:f>'RLF 1.01.03'!$D$1</c:f>
              <c:strCache>
                <c:ptCount val="1"/>
                <c:pt idx="0">
                  <c:v>Total of Principle + Interest Due</c:v>
                </c:pt>
              </c:strCache>
            </c:strRef>
          </c:tx>
          <c:spPr>
            <a:ln>
              <a:solidFill>
                <a:sysClr val="windowText" lastClr="000000"/>
              </a:solidFill>
            </a:ln>
          </c:spPr>
          <c:invertIfNegative val="0"/>
          <c:cat>
            <c:strRef>
              <c:f>'RLF 1.01.03'!$A$2:$A$23</c:f>
              <c:strCache>
                <c:ptCount val="6"/>
                <c:pt idx="0">
                  <c:v>Buchanan Cty. Schools</c:v>
                </c:pt>
                <c:pt idx="1">
                  <c:v>Dept. of Corrections</c:v>
                </c:pt>
                <c:pt idx="2">
                  <c:v>Dept. of General Svcs.</c:v>
                </c:pt>
                <c:pt idx="3">
                  <c:v>Pulaski County </c:v>
                </c:pt>
                <c:pt idx="4">
                  <c:v>SWVA Regional Jail</c:v>
                </c:pt>
                <c:pt idx="5">
                  <c:v>Town of So. Boston </c:v>
                </c:pt>
              </c:strCache>
            </c:strRef>
          </c:cat>
          <c:val>
            <c:numRef>
              <c:f>'RLF 1.01.03'!$D$2:$D$23</c:f>
              <c:numCache>
                <c:formatCode>"$"#,##0.00_);[Red]\("$"#,##0.00\)</c:formatCode>
                <c:ptCount val="6"/>
                <c:pt idx="0">
                  <c:v>2545565.3199999998</c:v>
                </c:pt>
                <c:pt idx="1">
                  <c:v>2741901.44</c:v>
                </c:pt>
                <c:pt idx="2">
                  <c:v>4102000</c:v>
                </c:pt>
                <c:pt idx="3" formatCode="&quot;$&quot;#,##0.00">
                  <c:v>449964.2</c:v>
                </c:pt>
                <c:pt idx="4" formatCode="&quot;$&quot;#,##0.00">
                  <c:v>586060.99</c:v>
                </c:pt>
                <c:pt idx="5">
                  <c:v>385026.71</c:v>
                </c:pt>
              </c:numCache>
            </c:numRef>
          </c:val>
        </c:ser>
        <c:ser>
          <c:idx val="3"/>
          <c:order val="3"/>
          <c:tx>
            <c:strRef>
              <c:f>'RLF 1.01.03'!$E$1</c:f>
              <c:strCache>
                <c:ptCount val="1"/>
                <c:pt idx="0">
                  <c:v>Principle Paid</c:v>
                </c:pt>
              </c:strCache>
            </c:strRef>
          </c:tx>
          <c:spPr>
            <a:ln>
              <a:solidFill>
                <a:sysClr val="windowText" lastClr="000000"/>
              </a:solidFill>
            </a:ln>
          </c:spPr>
          <c:invertIfNegative val="0"/>
          <c:cat>
            <c:strRef>
              <c:f>'RLF 1.01.03'!$A$2:$A$23</c:f>
              <c:strCache>
                <c:ptCount val="6"/>
                <c:pt idx="0">
                  <c:v>Buchanan Cty. Schools</c:v>
                </c:pt>
                <c:pt idx="1">
                  <c:v>Dept. of Corrections</c:v>
                </c:pt>
                <c:pt idx="2">
                  <c:v>Dept. of General Svcs.</c:v>
                </c:pt>
                <c:pt idx="3">
                  <c:v>Pulaski County </c:v>
                </c:pt>
                <c:pt idx="4">
                  <c:v>SWVA Regional Jail</c:v>
                </c:pt>
                <c:pt idx="5">
                  <c:v>Town of So. Boston </c:v>
                </c:pt>
              </c:strCache>
            </c:strRef>
          </c:cat>
          <c:val>
            <c:numRef>
              <c:f>'RLF 1.01.03'!$E$2:$E$23</c:f>
              <c:numCache>
                <c:formatCode>"$"#,##0.00</c:formatCode>
                <c:ptCount val="6"/>
                <c:pt idx="0">
                  <c:v>0</c:v>
                </c:pt>
                <c:pt idx="1">
                  <c:v>37766.79</c:v>
                </c:pt>
                <c:pt idx="2">
                  <c:v>0</c:v>
                </c:pt>
                <c:pt idx="3">
                  <c:v>85369.060000000012</c:v>
                </c:pt>
                <c:pt idx="4">
                  <c:v>95465.2</c:v>
                </c:pt>
                <c:pt idx="5">
                  <c:v>356000</c:v>
                </c:pt>
              </c:numCache>
            </c:numRef>
          </c:val>
        </c:ser>
        <c:ser>
          <c:idx val="4"/>
          <c:order val="4"/>
          <c:tx>
            <c:strRef>
              <c:f>'RLF 1.01.03'!$F$1</c:f>
              <c:strCache>
                <c:ptCount val="1"/>
                <c:pt idx="0">
                  <c:v>Interest Paid</c:v>
                </c:pt>
              </c:strCache>
            </c:strRef>
          </c:tx>
          <c:spPr>
            <a:ln>
              <a:solidFill>
                <a:sysClr val="windowText" lastClr="000000"/>
              </a:solidFill>
            </a:ln>
          </c:spPr>
          <c:invertIfNegative val="0"/>
          <c:cat>
            <c:strRef>
              <c:f>'RLF 1.01.03'!$A$2:$A$23</c:f>
              <c:strCache>
                <c:ptCount val="6"/>
                <c:pt idx="0">
                  <c:v>Buchanan Cty. Schools</c:v>
                </c:pt>
                <c:pt idx="1">
                  <c:v>Dept. of Corrections</c:v>
                </c:pt>
                <c:pt idx="2">
                  <c:v>Dept. of General Svcs.</c:v>
                </c:pt>
                <c:pt idx="3">
                  <c:v>Pulaski County </c:v>
                </c:pt>
                <c:pt idx="4">
                  <c:v>SWVA Regional Jail</c:v>
                </c:pt>
                <c:pt idx="5">
                  <c:v>Town of So. Boston </c:v>
                </c:pt>
              </c:strCache>
            </c:strRef>
          </c:cat>
          <c:val>
            <c:numRef>
              <c:f>'RLF 1.01.03'!$F$2:$F$23</c:f>
              <c:numCache>
                <c:formatCode>"$"#,##0.00</c:formatCode>
                <c:ptCount val="6"/>
                <c:pt idx="0">
                  <c:v>0</c:v>
                </c:pt>
                <c:pt idx="1">
                  <c:v>47839.51</c:v>
                </c:pt>
                <c:pt idx="2">
                  <c:v>0</c:v>
                </c:pt>
                <c:pt idx="3">
                  <c:v>10961.84</c:v>
                </c:pt>
                <c:pt idx="4">
                  <c:v>14319.630000000001</c:v>
                </c:pt>
                <c:pt idx="5">
                  <c:v>6746</c:v>
                </c:pt>
              </c:numCache>
            </c:numRef>
          </c:val>
        </c:ser>
        <c:ser>
          <c:idx val="5"/>
          <c:order val="5"/>
          <c:tx>
            <c:strRef>
              <c:f>'RLF 1.01.03'!$G$1</c:f>
              <c:strCache>
                <c:ptCount val="1"/>
                <c:pt idx="0">
                  <c:v>Total Paid</c:v>
                </c:pt>
              </c:strCache>
            </c:strRef>
          </c:tx>
          <c:spPr>
            <a:ln>
              <a:solidFill>
                <a:sysClr val="windowText" lastClr="000000"/>
              </a:solidFill>
            </a:ln>
          </c:spPr>
          <c:invertIfNegative val="0"/>
          <c:cat>
            <c:strRef>
              <c:f>'RLF 1.01.03'!$A$2:$A$23</c:f>
              <c:strCache>
                <c:ptCount val="6"/>
                <c:pt idx="0">
                  <c:v>Buchanan Cty. Schools</c:v>
                </c:pt>
                <c:pt idx="1">
                  <c:v>Dept. of Corrections</c:v>
                </c:pt>
                <c:pt idx="2">
                  <c:v>Dept. of General Svcs.</c:v>
                </c:pt>
                <c:pt idx="3">
                  <c:v>Pulaski County </c:v>
                </c:pt>
                <c:pt idx="4">
                  <c:v>SWVA Regional Jail</c:v>
                </c:pt>
                <c:pt idx="5">
                  <c:v>Town of So. Boston </c:v>
                </c:pt>
              </c:strCache>
            </c:strRef>
          </c:cat>
          <c:val>
            <c:numRef>
              <c:f>'RLF 1.01.03'!$G$2:$G$23</c:f>
              <c:numCache>
                <c:formatCode>"$"#,##0.00</c:formatCode>
                <c:ptCount val="6"/>
                <c:pt idx="0">
                  <c:v>0</c:v>
                </c:pt>
                <c:pt idx="1">
                  <c:v>85606.3</c:v>
                </c:pt>
                <c:pt idx="2">
                  <c:v>0</c:v>
                </c:pt>
                <c:pt idx="3">
                  <c:v>96330.9</c:v>
                </c:pt>
                <c:pt idx="4">
                  <c:v>109784.83</c:v>
                </c:pt>
                <c:pt idx="5">
                  <c:v>362746</c:v>
                </c:pt>
              </c:numCache>
            </c:numRef>
          </c:val>
        </c:ser>
        <c:dLbls>
          <c:showLegendKey val="0"/>
          <c:showVal val="0"/>
          <c:showCatName val="0"/>
          <c:showSerName val="0"/>
          <c:showPercent val="0"/>
          <c:showBubbleSize val="0"/>
        </c:dLbls>
        <c:gapWidth val="150"/>
        <c:axId val="203405456"/>
        <c:axId val="203405848"/>
      </c:barChart>
      <c:catAx>
        <c:axId val="203405456"/>
        <c:scaling>
          <c:orientation val="minMax"/>
        </c:scaling>
        <c:delete val="0"/>
        <c:axPos val="b"/>
        <c:numFmt formatCode="General" sourceLinked="0"/>
        <c:majorTickMark val="out"/>
        <c:minorTickMark val="none"/>
        <c:tickLblPos val="nextTo"/>
        <c:txPr>
          <a:bodyPr/>
          <a:lstStyle/>
          <a:p>
            <a:pPr>
              <a:defRPr sz="600" baseline="0"/>
            </a:pPr>
            <a:endParaRPr lang="en-US"/>
          </a:p>
        </c:txPr>
        <c:crossAx val="203405848"/>
        <c:crosses val="autoZero"/>
        <c:auto val="1"/>
        <c:lblAlgn val="ctr"/>
        <c:lblOffset val="0"/>
        <c:noMultiLvlLbl val="0"/>
      </c:catAx>
      <c:valAx>
        <c:axId val="203405848"/>
        <c:scaling>
          <c:orientation val="minMax"/>
        </c:scaling>
        <c:delete val="0"/>
        <c:axPos val="l"/>
        <c:majorGridlines/>
        <c:numFmt formatCode="&quot;$&quot;#,##0.00_);[Red]\(&quot;$&quot;#,##0.00\)" sourceLinked="1"/>
        <c:majorTickMark val="out"/>
        <c:minorTickMark val="none"/>
        <c:tickLblPos val="nextTo"/>
        <c:txPr>
          <a:bodyPr/>
          <a:lstStyle/>
          <a:p>
            <a:pPr>
              <a:defRPr sz="800" baseline="0"/>
            </a:pPr>
            <a:endParaRPr lang="en-US"/>
          </a:p>
        </c:txPr>
        <c:crossAx val="203405456"/>
        <c:crosses val="autoZero"/>
        <c:crossBetween val="between"/>
      </c:valAx>
      <c:spPr>
        <a:solidFill>
          <a:schemeClr val="bg1">
            <a:lumMod val="95000"/>
          </a:schemeClr>
        </a:solidFill>
        <a:ln>
          <a:solidFill>
            <a:sysClr val="windowText" lastClr="000000"/>
          </a:solidFill>
        </a:ln>
      </c:spPr>
    </c:plotArea>
    <c:legend>
      <c:legendPos val="r"/>
      <c:layout>
        <c:manualLayout>
          <c:xMode val="edge"/>
          <c:yMode val="edge"/>
          <c:x val="0.82911963852620063"/>
          <c:y val="2.0845104285628416E-2"/>
          <c:w val="0.16106661350875437"/>
          <c:h val="0.96643826010298328"/>
        </c:manualLayout>
      </c:layout>
      <c:overlay val="0"/>
      <c:spPr>
        <a:solidFill>
          <a:sysClr val="window" lastClr="FFFFFF">
            <a:lumMod val="95000"/>
          </a:sysClr>
        </a:solidFill>
        <a:ln>
          <a:solidFill>
            <a:sysClr val="windowText" lastClr="000000"/>
          </a:solidFill>
        </a:ln>
      </c:spPr>
      <c:txPr>
        <a:bodyPr/>
        <a:lstStyle/>
        <a:p>
          <a:pPr>
            <a:defRPr sz="740" baseline="0"/>
          </a:pPr>
          <a:endParaRPr lang="en-US"/>
        </a:p>
      </c:txPr>
    </c:legend>
    <c:plotVisOnly val="1"/>
    <c:dispBlanksAs val="gap"/>
    <c:showDLblsOverMax val="0"/>
  </c:chart>
  <c:spPr>
    <a:solidFill>
      <a:sysClr val="window" lastClr="FFFFFF">
        <a:lumMod val="85000"/>
      </a:sysClr>
    </a:solidFill>
    <a:ln>
      <a:solidFill>
        <a:sysClr val="windowText" lastClr="000000"/>
      </a:solidFill>
    </a:ln>
  </c:spPr>
  <c:printSettings>
    <c:headerFooter/>
    <c:pageMargins b="0.75000000000000311" l="0.70000000000000062" r="0.70000000000000062" t="0.750000000000003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71981627296682"/>
          <c:y val="9.3067220764071673E-2"/>
          <c:w val="0.59004549431321085"/>
          <c:h val="0.52530183727034163"/>
        </c:manualLayout>
      </c:layout>
      <c:barChart>
        <c:barDir val="col"/>
        <c:grouping val="clustered"/>
        <c:varyColors val="0"/>
        <c:ser>
          <c:idx val="0"/>
          <c:order val="0"/>
          <c:tx>
            <c:strRef>
              <c:f>'RLF 1.01.03'!$C$39</c:f>
              <c:strCache>
                <c:ptCount val="1"/>
                <c:pt idx="0">
                  <c:v>Principle Paid</c:v>
                </c:pt>
              </c:strCache>
            </c:strRef>
          </c:tx>
          <c:spPr>
            <a:ln>
              <a:solidFill>
                <a:schemeClr val="tx1"/>
              </a:solidFill>
            </a:ln>
          </c:spPr>
          <c:invertIfNegative val="0"/>
          <c:cat>
            <c:strRef>
              <c:f>'RLF 1.01.03'!$A$40:$A$61</c:f>
              <c:strCache>
                <c:ptCount val="6"/>
                <c:pt idx="0">
                  <c:v>Buchanan Cty. Schools $2,332,000</c:v>
                </c:pt>
                <c:pt idx="1">
                  <c:v>Dept. of Corrections $2,500,000</c:v>
                </c:pt>
                <c:pt idx="2">
                  <c:v>Dept. of General Svcs. $4,102,000</c:v>
                </c:pt>
                <c:pt idx="3">
                  <c:v>Pulaski County $420,000</c:v>
                </c:pt>
                <c:pt idx="4">
                  <c:v>SWVA Regional Jail $542,000</c:v>
                </c:pt>
                <c:pt idx="5">
                  <c:v>Town of So. Boston $356,000</c:v>
                </c:pt>
              </c:strCache>
            </c:strRef>
          </c:cat>
          <c:val>
            <c:numRef>
              <c:f>'RLF 1.01.03'!$C$40:$C$61</c:f>
              <c:numCache>
                <c:formatCode>"$"#,##0</c:formatCode>
                <c:ptCount val="6"/>
                <c:pt idx="0">
                  <c:v>0</c:v>
                </c:pt>
                <c:pt idx="1">
                  <c:v>37766.79</c:v>
                </c:pt>
                <c:pt idx="2">
                  <c:v>0</c:v>
                </c:pt>
                <c:pt idx="3">
                  <c:v>85369.060000000012</c:v>
                </c:pt>
                <c:pt idx="4">
                  <c:v>95465.2</c:v>
                </c:pt>
                <c:pt idx="5">
                  <c:v>356000</c:v>
                </c:pt>
              </c:numCache>
            </c:numRef>
          </c:val>
        </c:ser>
        <c:ser>
          <c:idx val="1"/>
          <c:order val="1"/>
          <c:tx>
            <c:strRef>
              <c:f>'RLF 1.01.03'!$D$39</c:f>
              <c:strCache>
                <c:ptCount val="1"/>
                <c:pt idx="0">
                  <c:v>Interest Paid</c:v>
                </c:pt>
              </c:strCache>
            </c:strRef>
          </c:tx>
          <c:spPr>
            <a:ln>
              <a:solidFill>
                <a:schemeClr val="tx1"/>
              </a:solidFill>
            </a:ln>
          </c:spPr>
          <c:invertIfNegative val="0"/>
          <c:cat>
            <c:strRef>
              <c:f>'RLF 1.01.03'!$A$40:$A$61</c:f>
              <c:strCache>
                <c:ptCount val="6"/>
                <c:pt idx="0">
                  <c:v>Buchanan Cty. Schools $2,332,000</c:v>
                </c:pt>
                <c:pt idx="1">
                  <c:v>Dept. of Corrections $2,500,000</c:v>
                </c:pt>
                <c:pt idx="2">
                  <c:v>Dept. of General Svcs. $4,102,000</c:v>
                </c:pt>
                <c:pt idx="3">
                  <c:v>Pulaski County $420,000</c:v>
                </c:pt>
                <c:pt idx="4">
                  <c:v>SWVA Regional Jail $542,000</c:v>
                </c:pt>
                <c:pt idx="5">
                  <c:v>Town of So. Boston $356,000</c:v>
                </c:pt>
              </c:strCache>
            </c:strRef>
          </c:cat>
          <c:val>
            <c:numRef>
              <c:f>'RLF 1.01.03'!$D$40:$D$61</c:f>
              <c:numCache>
                <c:formatCode>"$"#,##0</c:formatCode>
                <c:ptCount val="6"/>
                <c:pt idx="0">
                  <c:v>0</c:v>
                </c:pt>
                <c:pt idx="1">
                  <c:v>47839.51</c:v>
                </c:pt>
                <c:pt idx="2">
                  <c:v>0</c:v>
                </c:pt>
                <c:pt idx="3">
                  <c:v>10961.84</c:v>
                </c:pt>
                <c:pt idx="4">
                  <c:v>14319.630000000001</c:v>
                </c:pt>
                <c:pt idx="5">
                  <c:v>6746</c:v>
                </c:pt>
              </c:numCache>
            </c:numRef>
          </c:val>
        </c:ser>
        <c:ser>
          <c:idx val="2"/>
          <c:order val="2"/>
          <c:tx>
            <c:strRef>
              <c:f>'RLF 1.01.03'!$E$39</c:f>
              <c:strCache>
                <c:ptCount val="1"/>
                <c:pt idx="0">
                  <c:v>Total Paid</c:v>
                </c:pt>
              </c:strCache>
            </c:strRef>
          </c:tx>
          <c:spPr>
            <a:ln>
              <a:solidFill>
                <a:prstClr val="black"/>
              </a:solidFill>
            </a:ln>
          </c:spPr>
          <c:invertIfNegative val="0"/>
          <c:cat>
            <c:strRef>
              <c:f>'RLF 1.01.03'!$A$40:$A$61</c:f>
              <c:strCache>
                <c:ptCount val="6"/>
                <c:pt idx="0">
                  <c:v>Buchanan Cty. Schools $2,332,000</c:v>
                </c:pt>
                <c:pt idx="1">
                  <c:v>Dept. of Corrections $2,500,000</c:v>
                </c:pt>
                <c:pt idx="2">
                  <c:v>Dept. of General Svcs. $4,102,000</c:v>
                </c:pt>
                <c:pt idx="3">
                  <c:v>Pulaski County $420,000</c:v>
                </c:pt>
                <c:pt idx="4">
                  <c:v>SWVA Regional Jail $542,000</c:v>
                </c:pt>
                <c:pt idx="5">
                  <c:v>Town of So. Boston $356,000</c:v>
                </c:pt>
              </c:strCache>
            </c:strRef>
          </c:cat>
          <c:val>
            <c:numRef>
              <c:f>'RLF 1.01.03'!$E$40:$E$61</c:f>
              <c:numCache>
                <c:formatCode>"$"#,##0</c:formatCode>
                <c:ptCount val="6"/>
                <c:pt idx="0">
                  <c:v>0</c:v>
                </c:pt>
                <c:pt idx="1">
                  <c:v>85606.3</c:v>
                </c:pt>
                <c:pt idx="2">
                  <c:v>0</c:v>
                </c:pt>
                <c:pt idx="3">
                  <c:v>96330.9</c:v>
                </c:pt>
                <c:pt idx="4">
                  <c:v>109784.83</c:v>
                </c:pt>
                <c:pt idx="5">
                  <c:v>362746</c:v>
                </c:pt>
              </c:numCache>
            </c:numRef>
          </c:val>
        </c:ser>
        <c:dLbls>
          <c:showLegendKey val="0"/>
          <c:showVal val="0"/>
          <c:showCatName val="0"/>
          <c:showSerName val="0"/>
          <c:showPercent val="0"/>
          <c:showBubbleSize val="0"/>
        </c:dLbls>
        <c:gapWidth val="150"/>
        <c:axId val="203406632"/>
        <c:axId val="203407024"/>
      </c:barChart>
      <c:catAx>
        <c:axId val="203406632"/>
        <c:scaling>
          <c:orientation val="minMax"/>
        </c:scaling>
        <c:delete val="0"/>
        <c:axPos val="b"/>
        <c:numFmt formatCode="General" sourceLinked="0"/>
        <c:majorTickMark val="out"/>
        <c:minorTickMark val="in"/>
        <c:tickLblPos val="nextTo"/>
        <c:txPr>
          <a:bodyPr/>
          <a:lstStyle/>
          <a:p>
            <a:pPr>
              <a:defRPr sz="700" b="1" i="0" baseline="0"/>
            </a:pPr>
            <a:endParaRPr lang="en-US"/>
          </a:p>
        </c:txPr>
        <c:crossAx val="203407024"/>
        <c:crosses val="autoZero"/>
        <c:auto val="1"/>
        <c:lblAlgn val="ctr"/>
        <c:lblOffset val="100"/>
        <c:noMultiLvlLbl val="0"/>
      </c:catAx>
      <c:valAx>
        <c:axId val="203407024"/>
        <c:scaling>
          <c:orientation val="minMax"/>
        </c:scaling>
        <c:delete val="0"/>
        <c:axPos val="l"/>
        <c:majorGridlines/>
        <c:numFmt formatCode="&quot;$&quot;#,##0" sourceLinked="1"/>
        <c:majorTickMark val="out"/>
        <c:minorTickMark val="none"/>
        <c:tickLblPos val="nextTo"/>
        <c:txPr>
          <a:bodyPr/>
          <a:lstStyle/>
          <a:p>
            <a:pPr>
              <a:defRPr b="1"/>
            </a:pPr>
            <a:endParaRPr lang="en-US"/>
          </a:p>
        </c:txPr>
        <c:crossAx val="203406632"/>
        <c:crosses val="autoZero"/>
        <c:crossBetween val="between"/>
      </c:valAx>
      <c:spPr>
        <a:solidFill>
          <a:schemeClr val="bg1">
            <a:lumMod val="95000"/>
          </a:schemeClr>
        </a:solidFill>
        <a:ln w="9525">
          <a:solidFill>
            <a:prstClr val="black"/>
          </a:solidFill>
        </a:ln>
      </c:spPr>
    </c:plotArea>
    <c:legend>
      <c:legendPos val="r"/>
      <c:layout>
        <c:manualLayout>
          <c:xMode val="edge"/>
          <c:yMode val="edge"/>
          <c:x val="0.76398753280840193"/>
          <c:y val="0.1984981044036162"/>
          <c:w val="0.21101246719160213"/>
          <c:h val="0.25115157480314959"/>
        </c:manualLayout>
      </c:layout>
      <c:overlay val="0"/>
      <c:spPr>
        <a:solidFill>
          <a:schemeClr val="bg1">
            <a:lumMod val="85000"/>
          </a:schemeClr>
        </a:solidFill>
        <a:ln>
          <a:solidFill>
            <a:prstClr val="black"/>
          </a:solidFill>
        </a:ln>
      </c:spPr>
      <c:txPr>
        <a:bodyPr/>
        <a:lstStyle/>
        <a:p>
          <a:pPr>
            <a:defRPr b="1"/>
          </a:pPr>
          <a:endParaRPr lang="en-US"/>
        </a:p>
      </c:txPr>
    </c:legend>
    <c:plotVisOnly val="1"/>
    <c:dispBlanksAs val="gap"/>
    <c:showDLblsOverMax val="0"/>
  </c:chart>
  <c:spPr>
    <a:solidFill>
      <a:schemeClr val="bg1">
        <a:lumMod val="75000"/>
      </a:schemeClr>
    </a:solidFill>
    <a:ln>
      <a:solidFill>
        <a:prstClr val="black"/>
      </a:solidFill>
    </a:ln>
  </c:spPr>
  <c:printSettings>
    <c:headerFooter/>
    <c:pageMargins b="0.75000000000000244" l="0.70000000000000062" r="0.70000000000000062" t="0.75000000000000244"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solidFill>
          <a:schemeClr val="bg1">
            <a:lumMod val="85000"/>
          </a:schemeClr>
        </a:solidFill>
        <a:ln>
          <a:solidFill>
            <a:sysClr val="windowText" lastClr="000000"/>
          </a:solidFill>
        </a:ln>
      </c:spPr>
    </c:sideWall>
    <c:backWall>
      <c:thickness val="0"/>
      <c:spPr>
        <a:solidFill>
          <a:schemeClr val="bg1">
            <a:lumMod val="85000"/>
          </a:schemeClr>
        </a:solidFill>
        <a:ln>
          <a:solidFill>
            <a:sysClr val="windowText" lastClr="000000"/>
          </a:solidFill>
        </a:ln>
      </c:spPr>
    </c:backWall>
    <c:plotArea>
      <c:layout>
        <c:manualLayout>
          <c:layoutTarget val="inner"/>
          <c:xMode val="edge"/>
          <c:yMode val="edge"/>
          <c:x val="0.18721062992125984"/>
          <c:y val="0.14418635170603691"/>
          <c:w val="0.63230468066491685"/>
          <c:h val="0.64742053076698769"/>
        </c:manualLayout>
      </c:layout>
      <c:bar3DChart>
        <c:barDir val="col"/>
        <c:grouping val="clustered"/>
        <c:varyColors val="0"/>
        <c:ser>
          <c:idx val="1"/>
          <c:order val="0"/>
          <c:tx>
            <c:strRef>
              <c:f>'ARRA 1.01.06'!$C$1</c:f>
              <c:strCache>
                <c:ptCount val="1"/>
                <c:pt idx="0">
                  <c:v>Spent</c:v>
                </c:pt>
              </c:strCache>
            </c:strRef>
          </c:tx>
          <c:invertIfNegative val="0"/>
          <c:dLbls>
            <c:dLbl>
              <c:idx val="0"/>
              <c:layout>
                <c:manualLayout>
                  <c:x val="-2.7777777777778542E-3"/>
                  <c:y val="0.22299651567944251"/>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0.26480836236934341"/>
                </c:manualLayout>
              </c:layout>
              <c:showLegendKey val="0"/>
              <c:showVal val="1"/>
              <c:showCatName val="0"/>
              <c:showSerName val="0"/>
              <c:showPercent val="0"/>
              <c:showBubbleSize val="0"/>
              <c:extLst>
                <c:ext xmlns:c15="http://schemas.microsoft.com/office/drawing/2012/chart" uri="{CE6537A1-D6FC-4f65-9D91-7224C49458BB}"/>
              </c:extLst>
            </c:dLbl>
            <c:spPr>
              <a:noFill/>
            </c:spPr>
            <c:txPr>
              <a:bodyPr rot="-5400000" vert="horz"/>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'ARRA 1.01.06'!$A$2:$A$7</c:f>
              <c:strCache>
                <c:ptCount val="6"/>
                <c:pt idx="0">
                  <c:v>SEP </c:v>
                </c:pt>
                <c:pt idx="1">
                  <c:v>EECBG</c:v>
                </c:pt>
                <c:pt idx="2">
                  <c:v>Propane</c:v>
                </c:pt>
                <c:pt idx="3">
                  <c:v>Appliance</c:v>
                </c:pt>
                <c:pt idx="4">
                  <c:v>EA</c:v>
                </c:pt>
                <c:pt idx="5">
                  <c:v>Total</c:v>
                </c:pt>
              </c:strCache>
            </c:strRef>
          </c:cat>
          <c:val>
            <c:numRef>
              <c:f>'ARRA 1.01.06'!$C$2:$C$7</c:f>
              <c:numCache>
                <c:formatCode>#,##0</c:formatCode>
                <c:ptCount val="6"/>
                <c:pt idx="0">
                  <c:v>70001000</c:v>
                </c:pt>
                <c:pt idx="1">
                  <c:v>16145300</c:v>
                </c:pt>
                <c:pt idx="2">
                  <c:v>8351547</c:v>
                </c:pt>
                <c:pt idx="3">
                  <c:v>7454000</c:v>
                </c:pt>
                <c:pt idx="4">
                  <c:v>915000</c:v>
                </c:pt>
                <c:pt idx="5">
                  <c:v>102866847</c:v>
                </c:pt>
              </c:numCache>
            </c:numRef>
          </c:val>
        </c:ser>
        <c:ser>
          <c:idx val="2"/>
          <c:order val="1"/>
          <c:tx>
            <c:strRef>
              <c:f>'ARRA 1.01.06'!$D$1</c:f>
              <c:strCache>
                <c:ptCount val="1"/>
                <c:pt idx="0">
                  <c:v>Remaining</c:v>
                </c:pt>
              </c:strCache>
            </c:strRef>
          </c:tx>
          <c:invertIfNegative val="0"/>
          <c:dLbls>
            <c:dLbl>
              <c:idx val="0"/>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111111111111125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3333333333333367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1111111111111125E-2"/>
                  <c:y val="4.645760743321783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c:spPr>
            <c:txPr>
              <a:bodyPr rot="-5400000" vert="horz" anchor="ctr" anchorCtr="1"/>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'ARRA 1.01.06'!$A$2:$A$7</c:f>
              <c:strCache>
                <c:ptCount val="6"/>
                <c:pt idx="0">
                  <c:v>SEP </c:v>
                </c:pt>
                <c:pt idx="1">
                  <c:v>EECBG</c:v>
                </c:pt>
                <c:pt idx="2">
                  <c:v>Propane</c:v>
                </c:pt>
                <c:pt idx="3">
                  <c:v>Appliance</c:v>
                </c:pt>
                <c:pt idx="4">
                  <c:v>EA</c:v>
                </c:pt>
                <c:pt idx="5">
                  <c:v>Total</c:v>
                </c:pt>
              </c:strCache>
            </c:strRef>
          </c:cat>
          <c:val>
            <c:numRef>
              <c:f>'ARRA 1.01.06'!$D$2:$D$7</c:f>
              <c:numCache>
                <c:formatCode>#,##0</c:formatCode>
                <c:ptCount val="6"/>
                <c:pt idx="0">
                  <c:v>0</c:v>
                </c:pt>
                <c:pt idx="1">
                  <c:v>0</c:v>
                </c:pt>
                <c:pt idx="2">
                  <c:v>253553</c:v>
                </c:pt>
                <c:pt idx="3">
                  <c:v>0</c:v>
                </c:pt>
                <c:pt idx="4">
                  <c:v>0</c:v>
                </c:pt>
                <c:pt idx="5">
                  <c:v>253553</c:v>
                </c:pt>
              </c:numCache>
            </c:numRef>
          </c:val>
        </c:ser>
        <c:dLbls>
          <c:showLegendKey val="0"/>
          <c:showVal val="0"/>
          <c:showCatName val="0"/>
          <c:showSerName val="0"/>
          <c:showPercent val="0"/>
          <c:showBubbleSize val="0"/>
        </c:dLbls>
        <c:gapWidth val="150"/>
        <c:gapDepth val="149"/>
        <c:shape val="box"/>
        <c:axId val="203407808"/>
        <c:axId val="154624040"/>
        <c:axId val="0"/>
      </c:bar3DChart>
      <c:catAx>
        <c:axId val="203407808"/>
        <c:scaling>
          <c:orientation val="minMax"/>
        </c:scaling>
        <c:delete val="0"/>
        <c:axPos val="b"/>
        <c:numFmt formatCode="General" sourceLinked="0"/>
        <c:majorTickMark val="out"/>
        <c:minorTickMark val="none"/>
        <c:tickLblPos val="nextTo"/>
        <c:crossAx val="154624040"/>
        <c:crosses val="autoZero"/>
        <c:auto val="1"/>
        <c:lblAlgn val="ctr"/>
        <c:lblOffset val="100"/>
        <c:noMultiLvlLbl val="0"/>
      </c:catAx>
      <c:valAx>
        <c:axId val="154624040"/>
        <c:scaling>
          <c:orientation val="minMax"/>
        </c:scaling>
        <c:delete val="0"/>
        <c:axPos val="l"/>
        <c:majorGridlines>
          <c:spPr>
            <a:ln>
              <a:solidFill>
                <a:schemeClr val="bg1">
                  <a:lumMod val="50000"/>
                </a:schemeClr>
              </a:solidFill>
            </a:ln>
          </c:spPr>
        </c:majorGridlines>
        <c:numFmt formatCode="#,##0" sourceLinked="1"/>
        <c:majorTickMark val="out"/>
        <c:minorTickMark val="none"/>
        <c:tickLblPos val="nextTo"/>
        <c:crossAx val="203407808"/>
        <c:crosses val="autoZero"/>
        <c:crossBetween val="between"/>
      </c:valAx>
      <c:spPr>
        <a:solidFill>
          <a:schemeClr val="tx2">
            <a:lumMod val="20000"/>
            <a:lumOff val="80000"/>
          </a:schemeClr>
        </a:solidFill>
        <a:ln>
          <a:solidFill>
            <a:sysClr val="windowText" lastClr="000000"/>
          </a:solidFill>
        </a:ln>
      </c:spPr>
    </c:plotArea>
    <c:legend>
      <c:legendPos val="r"/>
      <c:layout>
        <c:manualLayout>
          <c:xMode val="edge"/>
          <c:yMode val="edge"/>
          <c:x val="0.82229308836395454"/>
          <c:y val="0.17441136931054371"/>
          <c:w val="0.16381802274715659"/>
          <c:h val="0.26093299313195928"/>
        </c:manualLayout>
      </c:layout>
      <c:overlay val="0"/>
      <c:spPr>
        <a:solidFill>
          <a:schemeClr val="bg1">
            <a:lumMod val="95000"/>
          </a:schemeClr>
        </a:solidFill>
        <a:ln>
          <a:solidFill>
            <a:schemeClr val="tx1"/>
          </a:solidFill>
        </a:ln>
      </c:spPr>
      <c:txPr>
        <a:bodyPr/>
        <a:lstStyle/>
        <a:p>
          <a:pPr>
            <a:defRPr sz="1050" baseline="0"/>
          </a:pPr>
          <a:endParaRPr lang="en-US"/>
        </a:p>
      </c:txPr>
    </c:legend>
    <c:plotVisOnly val="1"/>
    <c:dispBlanksAs val="gap"/>
    <c:showDLblsOverMax val="0"/>
  </c:chart>
  <c:spPr>
    <a:solidFill>
      <a:schemeClr val="bg1">
        <a:lumMod val="85000"/>
      </a:schemeClr>
    </a:solidFill>
    <a:ln w="19050">
      <a:solidFill>
        <a:sysClr val="windowText" lastClr="000000"/>
      </a:solidFill>
    </a:ln>
  </c:spPr>
  <c:printSettings>
    <c:headerFooter/>
    <c:pageMargins b="0.75000000000000633" l="0.70000000000000062" r="0.70000000000000062" t="0.75000000000000633"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39293858759465E-2"/>
          <c:y val="0.12182664666916652"/>
          <c:w val="0.70253726480911149"/>
          <c:h val="0.7940135210371343"/>
        </c:manualLayout>
      </c:layout>
      <c:barChart>
        <c:barDir val="col"/>
        <c:grouping val="clustered"/>
        <c:varyColors val="0"/>
        <c:ser>
          <c:idx val="0"/>
          <c:order val="0"/>
          <c:tx>
            <c:strRef>
              <c:f>'Building Retrofits 1.02.06'!$A$2</c:f>
              <c:strCache>
                <c:ptCount val="1"/>
                <c:pt idx="0">
                  <c:v>FY12 Q4</c:v>
                </c:pt>
              </c:strCache>
            </c:strRef>
          </c:tx>
          <c:spPr>
            <a:ln>
              <a:solidFill>
                <a:schemeClr val="tx1"/>
              </a:solidFill>
            </a:ln>
          </c:spPr>
          <c:invertIfNegative val="0"/>
          <c:dLbls>
            <c:dLbl>
              <c:idx val="0"/>
              <c:layout>
                <c:manualLayout>
                  <c:x val="-5.9660575214983413E-3"/>
                  <c:y val="1.2481252343457153E-2"/>
                </c:manualLayout>
              </c:layout>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3148148148148147E-2"/>
                </c:manualLayout>
              </c:layout>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1.02.06'!$B$2</c:f>
              <c:numCache>
                <c:formatCode>General</c:formatCode>
                <c:ptCount val="1"/>
                <c:pt idx="0">
                  <c:v>44</c:v>
                </c:pt>
              </c:numCache>
            </c:numRef>
          </c:val>
        </c:ser>
        <c:ser>
          <c:idx val="1"/>
          <c:order val="1"/>
          <c:tx>
            <c:strRef>
              <c:f>'Building Retrofits 1.02.06'!$A$3</c:f>
              <c:strCache>
                <c:ptCount val="1"/>
                <c:pt idx="0">
                  <c:v>FY13 Q1 </c:v>
                </c:pt>
              </c:strCache>
            </c:strRef>
          </c:tx>
          <c:spPr>
            <a:ln>
              <a:solidFill>
                <a:sysClr val="windowText" lastClr="000000"/>
              </a:solidFill>
            </a:ln>
          </c:spPr>
          <c:invertIfNegative val="0"/>
          <c:dLbls>
            <c:dLbl>
              <c:idx val="0"/>
              <c:layout>
                <c:manualLayout>
                  <c:x val="3.1225604996096799E-3"/>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1.02.06'!$B$3</c:f>
              <c:numCache>
                <c:formatCode>General</c:formatCode>
                <c:ptCount val="1"/>
                <c:pt idx="0">
                  <c:v>34</c:v>
                </c:pt>
              </c:numCache>
            </c:numRef>
          </c:val>
        </c:ser>
        <c:ser>
          <c:idx val="2"/>
          <c:order val="2"/>
          <c:tx>
            <c:strRef>
              <c:f>'Building Retrofits 1.02.06'!$A$4</c:f>
              <c:strCache>
                <c:ptCount val="1"/>
                <c:pt idx="0">
                  <c:v>FY13 Q2</c:v>
                </c:pt>
              </c:strCache>
            </c:strRef>
          </c:tx>
          <c:spPr>
            <a:ln>
              <a:solidFill>
                <a:sysClr val="windowText" lastClr="000000"/>
              </a:solidFill>
            </a:ln>
          </c:spPr>
          <c:invertIfNegative val="0"/>
          <c:dLbls>
            <c:dLbl>
              <c:idx val="0"/>
              <c:layout>
                <c:manualLayout>
                  <c:x val="0"/>
                  <c:y val="1.587301587301587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1.02.06'!$B$4</c:f>
              <c:numCache>
                <c:formatCode>General</c:formatCode>
                <c:ptCount val="1"/>
                <c:pt idx="0">
                  <c:v>56</c:v>
                </c:pt>
              </c:numCache>
            </c:numRef>
          </c:val>
        </c:ser>
        <c:ser>
          <c:idx val="3"/>
          <c:order val="3"/>
          <c:tx>
            <c:strRef>
              <c:f>'Building Retrofits 1.02.06'!$A$5</c:f>
              <c:strCache>
                <c:ptCount val="1"/>
                <c:pt idx="0">
                  <c:v>FY13 Q3</c:v>
                </c:pt>
              </c:strCache>
            </c:strRef>
          </c:tx>
          <c:spPr>
            <a:ln>
              <a:solidFill>
                <a:sysClr val="windowText" lastClr="000000"/>
              </a:solidFill>
            </a:ln>
          </c:spPr>
          <c:invertIfNegative val="0"/>
          <c:dLbls>
            <c:dLbl>
              <c:idx val="0"/>
              <c:layout>
                <c:manualLayout>
                  <c:x val="0"/>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1.02.06'!$B$5</c:f>
              <c:numCache>
                <c:formatCode>General</c:formatCode>
                <c:ptCount val="1"/>
                <c:pt idx="0">
                  <c:v>91</c:v>
                </c:pt>
              </c:numCache>
            </c:numRef>
          </c:val>
        </c:ser>
        <c:ser>
          <c:idx val="4"/>
          <c:order val="4"/>
          <c:tx>
            <c:strRef>
              <c:f>'Building Retrofits 1.02.06'!$A$6</c:f>
              <c:strCache>
                <c:ptCount val="1"/>
                <c:pt idx="0">
                  <c:v>FY13 Q4</c:v>
                </c:pt>
              </c:strCache>
            </c:strRef>
          </c:tx>
          <c:spPr>
            <a:ln>
              <a:solidFill>
                <a:sysClr val="windowText" lastClr="000000"/>
              </a:solidFill>
            </a:ln>
          </c:spPr>
          <c:invertIfNegative val="0"/>
          <c:dLbls>
            <c:dLbl>
              <c:idx val="0"/>
              <c:layout>
                <c:manualLayout>
                  <c:x val="0"/>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1.02.06'!$B$6</c:f>
              <c:numCache>
                <c:formatCode>General</c:formatCode>
                <c:ptCount val="1"/>
                <c:pt idx="0">
                  <c:v>22</c:v>
                </c:pt>
              </c:numCache>
            </c:numRef>
          </c:val>
        </c:ser>
        <c:ser>
          <c:idx val="5"/>
          <c:order val="5"/>
          <c:tx>
            <c:strRef>
              <c:f>'Building Retrofits 1.02.06'!$A$7</c:f>
              <c:strCache>
                <c:ptCount val="1"/>
                <c:pt idx="0">
                  <c:v>FY14 Q1</c:v>
                </c:pt>
              </c:strCache>
            </c:strRef>
          </c:tx>
          <c:spPr>
            <a:ln>
              <a:solidFill>
                <a:sysClr val="windowText" lastClr="000000"/>
              </a:solidFill>
            </a:ln>
          </c:spPr>
          <c:invertIfNegative val="0"/>
          <c:dLbls>
            <c:dLbl>
              <c:idx val="0"/>
              <c:layout>
                <c:manualLayout>
                  <c:x val="0"/>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1.02.06'!$B$7</c:f>
              <c:numCache>
                <c:formatCode>General</c:formatCode>
                <c:ptCount val="1"/>
                <c:pt idx="0">
                  <c:v>109</c:v>
                </c:pt>
              </c:numCache>
            </c:numRef>
          </c:val>
        </c:ser>
        <c:dLbls>
          <c:showLegendKey val="0"/>
          <c:showVal val="0"/>
          <c:showCatName val="0"/>
          <c:showSerName val="0"/>
          <c:showPercent val="0"/>
          <c:showBubbleSize val="0"/>
        </c:dLbls>
        <c:gapWidth val="150"/>
        <c:axId val="154624824"/>
        <c:axId val="154625216"/>
      </c:barChart>
      <c:catAx>
        <c:axId val="154624824"/>
        <c:scaling>
          <c:orientation val="minMax"/>
        </c:scaling>
        <c:delete val="1"/>
        <c:axPos val="b"/>
        <c:numFmt formatCode="General" sourceLinked="1"/>
        <c:majorTickMark val="out"/>
        <c:minorTickMark val="none"/>
        <c:tickLblPos val="none"/>
        <c:crossAx val="154625216"/>
        <c:crosses val="autoZero"/>
        <c:auto val="1"/>
        <c:lblAlgn val="ctr"/>
        <c:lblOffset val="100"/>
        <c:noMultiLvlLbl val="0"/>
      </c:catAx>
      <c:valAx>
        <c:axId val="154625216"/>
        <c:scaling>
          <c:orientation val="minMax"/>
        </c:scaling>
        <c:delete val="0"/>
        <c:axPos val="l"/>
        <c:majorGridlines/>
        <c:numFmt formatCode="General" sourceLinked="1"/>
        <c:majorTickMark val="out"/>
        <c:minorTickMark val="none"/>
        <c:tickLblPos val="nextTo"/>
        <c:txPr>
          <a:bodyPr/>
          <a:lstStyle/>
          <a:p>
            <a:pPr>
              <a:defRPr b="1" i="0" baseline="0"/>
            </a:pPr>
            <a:endParaRPr lang="en-US"/>
          </a:p>
        </c:txPr>
        <c:crossAx val="154624824"/>
        <c:crosses val="autoZero"/>
        <c:crossBetween val="between"/>
      </c:valAx>
      <c:spPr>
        <a:solidFill>
          <a:schemeClr val="bg1">
            <a:lumMod val="95000"/>
          </a:schemeClr>
        </a:solidFill>
        <a:ln w="31750" cap="rnd" cmpd="sng">
          <a:solidFill>
            <a:schemeClr val="accent1">
              <a:lumMod val="75000"/>
            </a:schemeClr>
          </a:solidFill>
        </a:ln>
      </c:spPr>
    </c:plotArea>
    <c:legend>
      <c:legendPos val="r"/>
      <c:layout>
        <c:manualLayout>
          <c:xMode val="edge"/>
          <c:yMode val="edge"/>
          <c:x val="0.80975959972216549"/>
          <c:y val="0.13859236345456821"/>
          <c:w val="0.16522869067596074"/>
          <c:h val="0.37102174728158982"/>
        </c:manualLayout>
      </c:layout>
      <c:overlay val="0"/>
      <c:spPr>
        <a:solidFill>
          <a:schemeClr val="accent1">
            <a:lumMod val="20000"/>
            <a:lumOff val="80000"/>
          </a:schemeClr>
        </a:solidFill>
        <a:ln w="15875">
          <a:solidFill>
            <a:sysClr val="windowText" lastClr="000000"/>
          </a:solidFill>
        </a:ln>
        <a:effectLst/>
      </c:spPr>
    </c:legend>
    <c:plotVisOnly val="1"/>
    <c:dispBlanksAs val="gap"/>
    <c:showDLblsOverMax val="0"/>
  </c:chart>
  <c:spPr>
    <a:solidFill>
      <a:schemeClr val="bg1">
        <a:lumMod val="85000"/>
      </a:schemeClr>
    </a:solidFill>
    <a:ln w="9525">
      <a:solidFill>
        <a:sysClr val="windowText" lastClr="000000"/>
      </a:solidFill>
    </a:ln>
  </c:spPr>
  <c:printSettings>
    <c:headerFooter/>
    <c:pageMargins b="0.75000000000000688" l="0.70000000000000062" r="0.70000000000000062" t="0.75000000000000688"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400" b="0"/>
              <a:t>Virginia Alternate Fuel Stations</a:t>
            </a:r>
          </a:p>
        </c:rich>
      </c:tx>
      <c:layout>
        <c:manualLayout>
          <c:xMode val="edge"/>
          <c:yMode val="edge"/>
          <c:x val="0.18785257735766989"/>
          <c:y val="5.6234350016592753E-4"/>
        </c:manualLayout>
      </c:layout>
      <c:overlay val="0"/>
      <c:spPr>
        <a:noFill/>
        <a:ln w="25400">
          <a:noFill/>
        </a:ln>
      </c:spPr>
    </c:title>
    <c:autoTitleDeleted val="0"/>
    <c:plotArea>
      <c:layout>
        <c:manualLayout>
          <c:layoutTarget val="inner"/>
          <c:xMode val="edge"/>
          <c:yMode val="edge"/>
          <c:x val="0.14041031047789432"/>
          <c:y val="9.7382866621212871E-2"/>
          <c:w val="0.71656016940306155"/>
          <c:h val="0.79711135990893756"/>
        </c:manualLayout>
      </c:layout>
      <c:barChart>
        <c:barDir val="bar"/>
        <c:grouping val="clustered"/>
        <c:varyColors val="0"/>
        <c:ser>
          <c:idx val="1"/>
          <c:order val="0"/>
          <c:tx>
            <c:strRef>
              <c:f>'AFV &amp; Sites 1.04.10'!$A$2</c:f>
              <c:strCache>
                <c:ptCount val="1"/>
                <c:pt idx="0">
                  <c:v>2008</c:v>
                </c:pt>
              </c:strCache>
            </c:strRef>
          </c:tx>
          <c:spPr>
            <a:solidFill>
              <a:srgbClr val="C0504D"/>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1.04.10'!$B$2:$I$2</c:f>
              <c:numCache>
                <c:formatCode>General</c:formatCode>
                <c:ptCount val="8"/>
                <c:pt idx="0">
                  <c:v>40</c:v>
                </c:pt>
                <c:pt idx="1">
                  <c:v>12</c:v>
                </c:pt>
                <c:pt idx="2">
                  <c:v>4</c:v>
                </c:pt>
                <c:pt idx="3">
                  <c:v>1</c:v>
                </c:pt>
                <c:pt idx="5">
                  <c:v>26</c:v>
                </c:pt>
                <c:pt idx="7">
                  <c:v>83</c:v>
                </c:pt>
              </c:numCache>
            </c:numRef>
          </c:val>
        </c:ser>
        <c:ser>
          <c:idx val="2"/>
          <c:order val="1"/>
          <c:tx>
            <c:strRef>
              <c:f>'AFV &amp; Sites 1.04.10'!$A$3</c:f>
              <c:strCache>
                <c:ptCount val="1"/>
                <c:pt idx="0">
                  <c:v>2009</c:v>
                </c:pt>
              </c:strCache>
            </c:strRef>
          </c:tx>
          <c:spPr>
            <a:solidFill>
              <a:srgbClr val="9BBB59"/>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1.04.10'!$B$3:$I$3</c:f>
              <c:numCache>
                <c:formatCode>General</c:formatCode>
                <c:ptCount val="8"/>
                <c:pt idx="0">
                  <c:v>38</c:v>
                </c:pt>
                <c:pt idx="1">
                  <c:v>11</c:v>
                </c:pt>
                <c:pt idx="2">
                  <c:v>8</c:v>
                </c:pt>
                <c:pt idx="3">
                  <c:v>1</c:v>
                </c:pt>
                <c:pt idx="5">
                  <c:v>27</c:v>
                </c:pt>
                <c:pt idx="6">
                  <c:v>1</c:v>
                </c:pt>
                <c:pt idx="7">
                  <c:v>86</c:v>
                </c:pt>
              </c:numCache>
            </c:numRef>
          </c:val>
        </c:ser>
        <c:ser>
          <c:idx val="3"/>
          <c:order val="2"/>
          <c:tx>
            <c:strRef>
              <c:f>'AFV &amp; Sites 1.04.10'!$A$4</c:f>
              <c:strCache>
                <c:ptCount val="1"/>
                <c:pt idx="0">
                  <c:v>2010</c:v>
                </c:pt>
              </c:strCache>
            </c:strRef>
          </c:tx>
          <c:spPr>
            <a:solidFill>
              <a:srgbClr val="8064A2"/>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1.04.10'!$B$4:$I$4</c:f>
              <c:numCache>
                <c:formatCode>General</c:formatCode>
                <c:ptCount val="8"/>
                <c:pt idx="0">
                  <c:v>44</c:v>
                </c:pt>
                <c:pt idx="1">
                  <c:v>14</c:v>
                </c:pt>
                <c:pt idx="2">
                  <c:v>11</c:v>
                </c:pt>
                <c:pt idx="3">
                  <c:v>1</c:v>
                </c:pt>
                <c:pt idx="5">
                  <c:v>49</c:v>
                </c:pt>
                <c:pt idx="6">
                  <c:v>4</c:v>
                </c:pt>
                <c:pt idx="7">
                  <c:v>123</c:v>
                </c:pt>
              </c:numCache>
            </c:numRef>
          </c:val>
        </c:ser>
        <c:ser>
          <c:idx val="4"/>
          <c:order val="3"/>
          <c:tx>
            <c:strRef>
              <c:f>'AFV &amp; Sites 1.04.10'!$A$5</c:f>
              <c:strCache>
                <c:ptCount val="1"/>
                <c:pt idx="0">
                  <c:v>2011</c:v>
                </c:pt>
              </c:strCache>
            </c:strRef>
          </c:tx>
          <c:spPr>
            <a:solidFill>
              <a:srgbClr val="4BACC6"/>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1.04.10'!$B$5:$I$5</c:f>
              <c:numCache>
                <c:formatCode>General</c:formatCode>
                <c:ptCount val="8"/>
                <c:pt idx="0">
                  <c:v>48</c:v>
                </c:pt>
                <c:pt idx="1">
                  <c:v>12</c:v>
                </c:pt>
                <c:pt idx="2">
                  <c:v>15</c:v>
                </c:pt>
                <c:pt idx="3">
                  <c:v>1</c:v>
                </c:pt>
                <c:pt idx="5">
                  <c:v>66</c:v>
                </c:pt>
                <c:pt idx="6">
                  <c:v>47</c:v>
                </c:pt>
                <c:pt idx="7">
                  <c:v>189</c:v>
                </c:pt>
              </c:numCache>
            </c:numRef>
          </c:val>
        </c:ser>
        <c:ser>
          <c:idx val="5"/>
          <c:order val="4"/>
          <c:tx>
            <c:strRef>
              <c:f>'AFV &amp; Sites 1.04.10'!$A$6</c:f>
              <c:strCache>
                <c:ptCount val="1"/>
                <c:pt idx="0">
                  <c:v>2012</c:v>
                </c:pt>
              </c:strCache>
            </c:strRef>
          </c:tx>
          <c:spPr>
            <a:solidFill>
              <a:srgbClr val="DB843D"/>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1.04.10'!$B$6:$I$6</c:f>
              <c:numCache>
                <c:formatCode>General</c:formatCode>
                <c:ptCount val="8"/>
                <c:pt idx="0">
                  <c:v>36</c:v>
                </c:pt>
                <c:pt idx="1">
                  <c:v>17</c:v>
                </c:pt>
                <c:pt idx="2">
                  <c:v>19</c:v>
                </c:pt>
                <c:pt idx="3">
                  <c:v>2</c:v>
                </c:pt>
                <c:pt idx="4">
                  <c:v>2</c:v>
                </c:pt>
                <c:pt idx="5">
                  <c:v>70</c:v>
                </c:pt>
                <c:pt idx="6">
                  <c:v>140</c:v>
                </c:pt>
                <c:pt idx="7">
                  <c:v>286</c:v>
                </c:pt>
              </c:numCache>
            </c:numRef>
          </c:val>
        </c:ser>
        <c:ser>
          <c:idx val="6"/>
          <c:order val="5"/>
          <c:tx>
            <c:strRef>
              <c:f>'AFV &amp; Sites 1.04.10'!$A$7</c:f>
              <c:strCache>
                <c:ptCount val="1"/>
                <c:pt idx="0">
                  <c:v>mid 2013</c:v>
                </c:pt>
              </c:strCache>
            </c:strRef>
          </c:tx>
          <c:spPr>
            <a:solidFill>
              <a:srgbClr val="93A9CF"/>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1.04.10'!$B$7:$I$7</c:f>
              <c:numCache>
                <c:formatCode>General</c:formatCode>
                <c:ptCount val="8"/>
                <c:pt idx="0">
                  <c:v>34</c:v>
                </c:pt>
                <c:pt idx="1">
                  <c:v>18</c:v>
                </c:pt>
                <c:pt idx="2">
                  <c:v>22</c:v>
                </c:pt>
                <c:pt idx="3">
                  <c:v>1</c:v>
                </c:pt>
                <c:pt idx="4">
                  <c:v>2</c:v>
                </c:pt>
                <c:pt idx="5">
                  <c:v>61</c:v>
                </c:pt>
                <c:pt idx="6">
                  <c:v>152</c:v>
                </c:pt>
                <c:pt idx="7">
                  <c:v>290</c:v>
                </c:pt>
              </c:numCache>
            </c:numRef>
          </c:val>
        </c:ser>
        <c:dLbls>
          <c:showLegendKey val="0"/>
          <c:showVal val="0"/>
          <c:showCatName val="0"/>
          <c:showSerName val="0"/>
          <c:showPercent val="0"/>
          <c:showBubbleSize val="0"/>
        </c:dLbls>
        <c:gapWidth val="150"/>
        <c:axId val="154626000"/>
        <c:axId val="154626392"/>
      </c:barChart>
      <c:catAx>
        <c:axId val="15462600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154626392"/>
        <c:crosses val="autoZero"/>
        <c:auto val="1"/>
        <c:lblAlgn val="ctr"/>
        <c:lblOffset val="100"/>
        <c:noMultiLvlLbl val="0"/>
      </c:catAx>
      <c:valAx>
        <c:axId val="154626392"/>
        <c:scaling>
          <c:orientation val="minMax"/>
        </c:scaling>
        <c:delete val="0"/>
        <c:axPos val="b"/>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4626000"/>
        <c:crosses val="autoZero"/>
        <c:crossBetween val="between"/>
      </c:valAx>
      <c:spPr>
        <a:solidFill>
          <a:schemeClr val="bg1">
            <a:lumMod val="95000"/>
          </a:schemeClr>
        </a:solidFill>
        <a:ln w="25400">
          <a:solidFill>
            <a:schemeClr val="accent1">
              <a:lumMod val="75000"/>
            </a:schemeClr>
          </a:solidFill>
        </a:ln>
      </c:spPr>
    </c:plotArea>
    <c:legend>
      <c:legendPos val="r"/>
      <c:layout>
        <c:manualLayout>
          <c:xMode val="edge"/>
          <c:yMode val="edge"/>
          <c:x val="0.86897224819890662"/>
          <c:y val="6.8768415442323136E-3"/>
          <c:w val="0.11826629497249191"/>
          <c:h val="0.96056342756265156"/>
        </c:manualLayout>
      </c:layout>
      <c:overlay val="0"/>
      <c:spPr>
        <a:solidFill>
          <a:schemeClr val="accent1">
            <a:lumMod val="20000"/>
            <a:lumOff val="80000"/>
          </a:schemeClr>
        </a:solidFill>
        <a:ln w="25400">
          <a:solidFill>
            <a:schemeClr val="tx2">
              <a:lumMod val="60000"/>
              <a:lumOff val="40000"/>
            </a:schemeClr>
          </a:solidFill>
        </a:ln>
      </c:spPr>
      <c:txPr>
        <a:bodyPr/>
        <a:lstStyle/>
        <a:p>
          <a:pPr>
            <a:defRPr sz="840" b="1"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lumMod val="85000"/>
      </a:schemeClr>
    </a:solidFill>
    <a:ln w="12700">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688" l="0.70000000000000062" r="0.70000000000000062" t="0.7500000000000068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3130746716686"/>
          <c:y val="0.10347863120883474"/>
          <c:w val="0.74708983040140808"/>
          <c:h val="0.81429881642154156"/>
        </c:manualLayout>
      </c:layout>
      <c:barChart>
        <c:barDir val="bar"/>
        <c:grouping val="clustered"/>
        <c:varyColors val="0"/>
        <c:ser>
          <c:idx val="0"/>
          <c:order val="0"/>
          <c:tx>
            <c:strRef>
              <c:f>'AFV &amp; Sites 1.04.10'!$A$16</c:f>
              <c:strCache>
                <c:ptCount val="1"/>
                <c:pt idx="0">
                  <c:v>January - June 2013</c:v>
                </c:pt>
              </c:strCache>
            </c:strRef>
          </c:tx>
          <c:spPr>
            <a:ln>
              <a:solidFill>
                <a:prstClr val="black"/>
              </a:solidFill>
            </a:ln>
          </c:spPr>
          <c:invertIfNegative val="0"/>
          <c:dLbls>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1.04.10'!$B$16:$I$16</c:f>
              <c:numCache>
                <c:formatCode>General</c:formatCode>
                <c:ptCount val="8"/>
                <c:pt idx="0">
                  <c:v>1386</c:v>
                </c:pt>
                <c:pt idx="1">
                  <c:v>8522</c:v>
                </c:pt>
                <c:pt idx="2">
                  <c:v>1690</c:v>
                </c:pt>
                <c:pt idx="3">
                  <c:v>225</c:v>
                </c:pt>
                <c:pt idx="4">
                  <c:v>4357</c:v>
                </c:pt>
                <c:pt idx="5">
                  <c:v>450</c:v>
                </c:pt>
                <c:pt idx="6">
                  <c:v>16630</c:v>
                </c:pt>
                <c:pt idx="7">
                  <c:v>59498</c:v>
                </c:pt>
              </c:numCache>
            </c:numRef>
          </c:val>
        </c:ser>
        <c:ser>
          <c:idx val="1"/>
          <c:order val="1"/>
          <c:tx>
            <c:strRef>
              <c:f>'AFV &amp; Sites 1.04.10'!$A$17</c:f>
              <c:strCache>
                <c:ptCount val="1"/>
                <c:pt idx="0">
                  <c:v>July - Dec. 2012</c:v>
                </c:pt>
              </c:strCache>
            </c:strRef>
          </c:tx>
          <c:spPr>
            <a:solidFill>
              <a:srgbClr val="FF0000"/>
            </a:solidFill>
            <a:ln>
              <a:solidFill>
                <a:prstClr val="black"/>
              </a:solidFill>
            </a:ln>
          </c:spPr>
          <c:invertIfNegative val="0"/>
          <c:dLbls>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1.04.10'!$B$17:$I$17</c:f>
              <c:numCache>
                <c:formatCode>General</c:formatCode>
                <c:ptCount val="8"/>
                <c:pt idx="0">
                  <c:v>1301</c:v>
                </c:pt>
                <c:pt idx="1">
                  <c:v>7058</c:v>
                </c:pt>
                <c:pt idx="2">
                  <c:v>1665</c:v>
                </c:pt>
                <c:pt idx="3">
                  <c:v>130</c:v>
                </c:pt>
                <c:pt idx="4">
                  <c:v>4620</c:v>
                </c:pt>
                <c:pt idx="5">
                  <c:v>430</c:v>
                </c:pt>
                <c:pt idx="6">
                  <c:v>15204</c:v>
                </c:pt>
                <c:pt idx="7">
                  <c:v>58184</c:v>
                </c:pt>
              </c:numCache>
            </c:numRef>
          </c:val>
        </c:ser>
        <c:ser>
          <c:idx val="2"/>
          <c:order val="2"/>
          <c:tx>
            <c:strRef>
              <c:f>'AFV &amp; Sites 1.04.10'!$A$18</c:f>
              <c:strCache>
                <c:ptCount val="1"/>
                <c:pt idx="0">
                  <c:v>January - June 2012</c:v>
                </c:pt>
              </c:strCache>
            </c:strRef>
          </c:tx>
          <c:spPr>
            <a:ln>
              <a:solidFill>
                <a:prstClr val="black"/>
              </a:solidFill>
            </a:ln>
          </c:spPr>
          <c:invertIfNegative val="0"/>
          <c:dLbls>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1.04.10'!$B$18:$I$18</c:f>
              <c:numCache>
                <c:formatCode>General</c:formatCode>
                <c:ptCount val="8"/>
                <c:pt idx="0">
                  <c:v>1269</c:v>
                </c:pt>
                <c:pt idx="1">
                  <c:v>6843</c:v>
                </c:pt>
                <c:pt idx="2">
                  <c:v>2463</c:v>
                </c:pt>
                <c:pt idx="3">
                  <c:v>128</c:v>
                </c:pt>
                <c:pt idx="4">
                  <c:v>4226</c:v>
                </c:pt>
                <c:pt idx="5">
                  <c:v>426</c:v>
                </c:pt>
                <c:pt idx="6">
                  <c:v>14399</c:v>
                </c:pt>
                <c:pt idx="7">
                  <c:v>56792</c:v>
                </c:pt>
              </c:numCache>
            </c:numRef>
          </c:val>
        </c:ser>
        <c:ser>
          <c:idx val="3"/>
          <c:order val="3"/>
          <c:tx>
            <c:strRef>
              <c:f>'AFV &amp; Sites 1.04.10'!$A$19</c:f>
              <c:strCache>
                <c:ptCount val="1"/>
                <c:pt idx="0">
                  <c:v>August - Dec. 2011</c:v>
                </c:pt>
              </c:strCache>
            </c:strRef>
          </c:tx>
          <c:spPr>
            <a:solidFill>
              <a:srgbClr val="B07BD7"/>
            </a:solidFill>
            <a:ln>
              <a:solidFill>
                <a:sysClr val="windowText" lastClr="000000"/>
              </a:solidFill>
            </a:ln>
          </c:spPr>
          <c:invertIfNegative val="0"/>
          <c:dLbls>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1.04.10'!$B$19:$I$19</c:f>
              <c:numCache>
                <c:formatCode>General</c:formatCode>
                <c:ptCount val="8"/>
                <c:pt idx="0">
                  <c:v>711</c:v>
                </c:pt>
                <c:pt idx="1">
                  <c:v>5811</c:v>
                </c:pt>
                <c:pt idx="2">
                  <c:v>790</c:v>
                </c:pt>
                <c:pt idx="3">
                  <c:v>122</c:v>
                </c:pt>
                <c:pt idx="4">
                  <c:v>4855</c:v>
                </c:pt>
                <c:pt idx="5">
                  <c:v>389</c:v>
                </c:pt>
                <c:pt idx="6">
                  <c:v>12678</c:v>
                </c:pt>
                <c:pt idx="7">
                  <c:v>53273</c:v>
                </c:pt>
              </c:numCache>
            </c:numRef>
          </c:val>
        </c:ser>
        <c:dLbls>
          <c:showLegendKey val="0"/>
          <c:showVal val="0"/>
          <c:showCatName val="0"/>
          <c:showSerName val="0"/>
          <c:showPercent val="0"/>
          <c:showBubbleSize val="0"/>
        </c:dLbls>
        <c:gapWidth val="150"/>
        <c:axId val="154627176"/>
        <c:axId val="154627568"/>
      </c:barChart>
      <c:catAx>
        <c:axId val="154627176"/>
        <c:scaling>
          <c:orientation val="minMax"/>
        </c:scaling>
        <c:delete val="0"/>
        <c:axPos val="l"/>
        <c:numFmt formatCode="General" sourceLinked="1"/>
        <c:majorTickMark val="out"/>
        <c:minorTickMark val="none"/>
        <c:tickLblPos val="nextTo"/>
        <c:txPr>
          <a:bodyPr/>
          <a:lstStyle/>
          <a:p>
            <a:pPr>
              <a:defRPr sz="800" baseline="0"/>
            </a:pPr>
            <a:endParaRPr lang="en-US"/>
          </a:p>
        </c:txPr>
        <c:crossAx val="154627568"/>
        <c:crosses val="autoZero"/>
        <c:auto val="1"/>
        <c:lblAlgn val="ctr"/>
        <c:lblOffset val="100"/>
        <c:noMultiLvlLbl val="0"/>
      </c:catAx>
      <c:valAx>
        <c:axId val="154627568"/>
        <c:scaling>
          <c:orientation val="minMax"/>
        </c:scaling>
        <c:delete val="0"/>
        <c:axPos val="b"/>
        <c:majorGridlines/>
        <c:numFmt formatCode="General" sourceLinked="1"/>
        <c:majorTickMark val="out"/>
        <c:minorTickMark val="none"/>
        <c:tickLblPos val="nextTo"/>
        <c:txPr>
          <a:bodyPr/>
          <a:lstStyle/>
          <a:p>
            <a:pPr>
              <a:defRPr sz="800" baseline="0"/>
            </a:pPr>
            <a:endParaRPr lang="en-US"/>
          </a:p>
        </c:txPr>
        <c:crossAx val="154627176"/>
        <c:crosses val="autoZero"/>
        <c:crossBetween val="between"/>
      </c:valAx>
      <c:spPr>
        <a:ln w="12700">
          <a:solidFill>
            <a:sysClr val="windowText" lastClr="000000"/>
          </a:solidFill>
        </a:ln>
      </c:spPr>
    </c:plotArea>
    <c:legend>
      <c:legendPos val="r"/>
      <c:layout>
        <c:manualLayout>
          <c:xMode val="edge"/>
          <c:yMode val="edge"/>
          <c:x val="0.67522459036165361"/>
          <c:y val="0.22470796810776117"/>
          <c:w val="0.25986733058805284"/>
          <c:h val="0.60674808101818412"/>
        </c:manualLayout>
      </c:layout>
      <c:overlay val="0"/>
      <c:spPr>
        <a:solidFill>
          <a:schemeClr val="bg1">
            <a:lumMod val="75000"/>
          </a:schemeClr>
        </a:solidFill>
        <a:ln w="15875">
          <a:solidFill>
            <a:sysClr val="windowText" lastClr="000000"/>
          </a:solidFill>
        </a:ln>
      </c:spPr>
      <c:txPr>
        <a:bodyPr/>
        <a:lstStyle/>
        <a:p>
          <a:pPr>
            <a:defRPr sz="900" b="1" i="0" baseline="0"/>
          </a:pPr>
          <a:endParaRPr lang="en-US"/>
        </a:p>
      </c:txPr>
    </c:legend>
    <c:plotVisOnly val="1"/>
    <c:dispBlanksAs val="gap"/>
    <c:showDLblsOverMax val="0"/>
  </c:chart>
  <c:spPr>
    <a:solidFill>
      <a:schemeClr val="bg1">
        <a:lumMod val="85000"/>
      </a:schemeClr>
    </a:solidFill>
    <a:ln w="12700">
      <a:solidFill>
        <a:sysClr val="windowText" lastClr="000000"/>
      </a:solidFill>
    </a:ln>
  </c:spPr>
  <c:printSettings>
    <c:headerFooter/>
    <c:pageMargins b="0.75000000000000677" l="0.70000000000000062" r="0.70000000000000062" t="0.75000000000000677"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7717338936977"/>
          <c:y val="6.4039485884927194E-2"/>
          <c:w val="0.86418165374660205"/>
          <c:h val="0.82512414505578568"/>
        </c:manualLayout>
      </c:layout>
      <c:lineChart>
        <c:grouping val="standard"/>
        <c:varyColors val="0"/>
        <c:ser>
          <c:idx val="0"/>
          <c:order val="0"/>
          <c:tx>
            <c:strRef>
              <c:f>[4]Sheet1!$E$2</c:f>
              <c:strCache>
                <c:ptCount val="1"/>
                <c:pt idx="0">
                  <c:v>Watts</c:v>
                </c:pt>
              </c:strCache>
            </c:strRef>
          </c:tx>
          <c:spPr>
            <a:ln w="25400">
              <a:solidFill>
                <a:srgbClr val="000080"/>
              </a:solidFill>
              <a:prstDash val="solid"/>
            </a:ln>
          </c:spPr>
          <c:marker>
            <c:symbol val="none"/>
          </c:marker>
          <c:cat>
            <c:strRef>
              <c:f>[4]Sheet1!$F$3:$T$3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FY 2013 - Q4</c:v>
                </c:pt>
              </c:strCache>
            </c:strRef>
          </c:cat>
          <c:val>
            <c:numRef>
              <c:f>[4]Sheet1!$F$2:$T$2</c:f>
              <c:numCache>
                <c:formatCode>General</c:formatCode>
                <c:ptCount val="15"/>
                <c:pt idx="0">
                  <c:v>4312</c:v>
                </c:pt>
                <c:pt idx="1">
                  <c:v>7366</c:v>
                </c:pt>
                <c:pt idx="2">
                  <c:v>17756</c:v>
                </c:pt>
                <c:pt idx="3">
                  <c:v>31151</c:v>
                </c:pt>
                <c:pt idx="4">
                  <c:v>42848</c:v>
                </c:pt>
                <c:pt idx="5">
                  <c:v>83024</c:v>
                </c:pt>
                <c:pt idx="6">
                  <c:v>121511</c:v>
                </c:pt>
                <c:pt idx="7">
                  <c:v>213061</c:v>
                </c:pt>
                <c:pt idx="8">
                  <c:v>379711</c:v>
                </c:pt>
                <c:pt idx="9">
                  <c:v>624036</c:v>
                </c:pt>
                <c:pt idx="10">
                  <c:v>980516</c:v>
                </c:pt>
                <c:pt idx="11">
                  <c:v>2471821</c:v>
                </c:pt>
                <c:pt idx="12">
                  <c:v>5274174</c:v>
                </c:pt>
                <c:pt idx="13">
                  <c:v>8032163</c:v>
                </c:pt>
                <c:pt idx="14">
                  <c:v>11115860</c:v>
                </c:pt>
              </c:numCache>
            </c:numRef>
          </c:val>
          <c:smooth val="0"/>
        </c:ser>
        <c:dLbls>
          <c:showLegendKey val="0"/>
          <c:showVal val="0"/>
          <c:showCatName val="0"/>
          <c:showSerName val="0"/>
          <c:showPercent val="0"/>
          <c:showBubbleSize val="0"/>
        </c:dLbls>
        <c:smooth val="0"/>
        <c:axId val="226954776"/>
        <c:axId val="226955168"/>
      </c:lineChart>
      <c:catAx>
        <c:axId val="226954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26955168"/>
        <c:crosses val="autoZero"/>
        <c:auto val="1"/>
        <c:lblAlgn val="ctr"/>
        <c:lblOffset val="100"/>
        <c:tickLblSkip val="1"/>
        <c:tickMarkSkip val="1"/>
        <c:noMultiLvlLbl val="0"/>
      </c:catAx>
      <c:valAx>
        <c:axId val="226955168"/>
        <c:scaling>
          <c:orientation val="minMax"/>
        </c:scaling>
        <c:delete val="0"/>
        <c:axPos val="l"/>
        <c:majorGridlines>
          <c:spPr>
            <a:ln w="3175">
              <a:solidFill>
                <a:srgbClr val="000000"/>
              </a:solidFill>
              <a:prstDash val="solid"/>
            </a:ln>
          </c:spPr>
        </c:majorGridlines>
        <c:minorGridlines/>
        <c:title>
          <c:tx>
            <c:rich>
              <a:bodyPr/>
              <a:lstStyle/>
              <a:p>
                <a:pPr>
                  <a:defRPr sz="1125" b="1" i="0" u="none" strike="noStrike" baseline="0">
                    <a:solidFill>
                      <a:srgbClr val="000000"/>
                    </a:solidFill>
                    <a:latin typeface="Arial"/>
                    <a:ea typeface="Arial"/>
                    <a:cs typeface="Arial"/>
                  </a:defRPr>
                </a:pPr>
                <a:r>
                  <a:rPr lang="en-US"/>
                  <a:t>Megawatts</a:t>
                </a:r>
              </a:p>
            </c:rich>
          </c:tx>
          <c:layout>
            <c:manualLayout>
              <c:xMode val="edge"/>
              <c:yMode val="edge"/>
              <c:x val="4.1619797525309374E-3"/>
              <c:y val="0.39162613294028364"/>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26954776"/>
        <c:crosses val="autoZero"/>
        <c:crossBetween val="between"/>
        <c:dispUnits>
          <c:builtInUnit val="thousands"/>
        </c:dispUnits>
      </c:valAx>
      <c:spPr>
        <a:solidFill>
          <a:srgbClr val="CC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sz="1200" b="0" baseline="0"/>
              <a:t>Virginia Alternate Fuel Stations</a:t>
            </a:r>
          </a:p>
        </c:rich>
      </c:tx>
      <c:layout>
        <c:manualLayout>
          <c:xMode val="edge"/>
          <c:yMode val="edge"/>
          <c:x val="0.18785257735766989"/>
          <c:y val="5.6234350016592753E-4"/>
        </c:manualLayout>
      </c:layout>
      <c:overlay val="0"/>
      <c:spPr>
        <a:noFill/>
        <a:ln w="25400">
          <a:noFill/>
        </a:ln>
      </c:spPr>
    </c:title>
    <c:autoTitleDeleted val="0"/>
    <c:plotArea>
      <c:layout>
        <c:manualLayout>
          <c:layoutTarget val="inner"/>
          <c:xMode val="edge"/>
          <c:yMode val="edge"/>
          <c:x val="0.14532315039567423"/>
          <c:y val="9.7382866621212871E-2"/>
          <c:w val="0.7098599517165618"/>
          <c:h val="0.79711135990893756"/>
        </c:manualLayout>
      </c:layout>
      <c:barChart>
        <c:barDir val="bar"/>
        <c:grouping val="clustered"/>
        <c:varyColors val="0"/>
        <c:ser>
          <c:idx val="1"/>
          <c:order val="0"/>
          <c:tx>
            <c:strRef>
              <c:f>'AFV &amp; Sites 1.04.10'!$A$2</c:f>
              <c:strCache>
                <c:ptCount val="1"/>
                <c:pt idx="0">
                  <c:v>2008</c:v>
                </c:pt>
              </c:strCache>
            </c:strRef>
          </c:tx>
          <c:spPr>
            <a:solidFill>
              <a:srgbClr val="C0504D"/>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1.04.10'!$B$2:$I$2</c:f>
              <c:numCache>
                <c:formatCode>General</c:formatCode>
                <c:ptCount val="8"/>
                <c:pt idx="0">
                  <c:v>40</c:v>
                </c:pt>
                <c:pt idx="1">
                  <c:v>12</c:v>
                </c:pt>
                <c:pt idx="2">
                  <c:v>4</c:v>
                </c:pt>
                <c:pt idx="3">
                  <c:v>1</c:v>
                </c:pt>
                <c:pt idx="5">
                  <c:v>26</c:v>
                </c:pt>
                <c:pt idx="7">
                  <c:v>83</c:v>
                </c:pt>
              </c:numCache>
            </c:numRef>
          </c:val>
        </c:ser>
        <c:ser>
          <c:idx val="2"/>
          <c:order val="1"/>
          <c:tx>
            <c:strRef>
              <c:f>'AFV &amp; Sites 1.04.10'!$A$3</c:f>
              <c:strCache>
                <c:ptCount val="1"/>
                <c:pt idx="0">
                  <c:v>2009</c:v>
                </c:pt>
              </c:strCache>
            </c:strRef>
          </c:tx>
          <c:spPr>
            <a:solidFill>
              <a:srgbClr val="9BBB59"/>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1.04.10'!$B$3:$I$3</c:f>
              <c:numCache>
                <c:formatCode>General</c:formatCode>
                <c:ptCount val="8"/>
                <c:pt idx="0">
                  <c:v>38</c:v>
                </c:pt>
                <c:pt idx="1">
                  <c:v>11</c:v>
                </c:pt>
                <c:pt idx="2">
                  <c:v>8</c:v>
                </c:pt>
                <c:pt idx="3">
                  <c:v>1</c:v>
                </c:pt>
                <c:pt idx="5">
                  <c:v>27</c:v>
                </c:pt>
                <c:pt idx="6">
                  <c:v>1</c:v>
                </c:pt>
                <c:pt idx="7">
                  <c:v>86</c:v>
                </c:pt>
              </c:numCache>
            </c:numRef>
          </c:val>
        </c:ser>
        <c:ser>
          <c:idx val="3"/>
          <c:order val="2"/>
          <c:tx>
            <c:strRef>
              <c:f>'AFV &amp; Sites 1.04.10'!$A$4</c:f>
              <c:strCache>
                <c:ptCount val="1"/>
                <c:pt idx="0">
                  <c:v>2010</c:v>
                </c:pt>
              </c:strCache>
            </c:strRef>
          </c:tx>
          <c:spPr>
            <a:solidFill>
              <a:srgbClr val="8064A2"/>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1.04.10'!$B$4:$I$4</c:f>
              <c:numCache>
                <c:formatCode>General</c:formatCode>
                <c:ptCount val="8"/>
                <c:pt idx="0">
                  <c:v>44</c:v>
                </c:pt>
                <c:pt idx="1">
                  <c:v>14</c:v>
                </c:pt>
                <c:pt idx="2">
                  <c:v>11</c:v>
                </c:pt>
                <c:pt idx="3">
                  <c:v>1</c:v>
                </c:pt>
                <c:pt idx="5">
                  <c:v>49</c:v>
                </c:pt>
                <c:pt idx="6">
                  <c:v>4</c:v>
                </c:pt>
                <c:pt idx="7">
                  <c:v>123</c:v>
                </c:pt>
              </c:numCache>
            </c:numRef>
          </c:val>
        </c:ser>
        <c:ser>
          <c:idx val="4"/>
          <c:order val="3"/>
          <c:tx>
            <c:strRef>
              <c:f>'AFV &amp; Sites 1.04.10'!$A$5</c:f>
              <c:strCache>
                <c:ptCount val="1"/>
                <c:pt idx="0">
                  <c:v>2011</c:v>
                </c:pt>
              </c:strCache>
            </c:strRef>
          </c:tx>
          <c:spPr>
            <a:solidFill>
              <a:srgbClr val="4BACC6"/>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1.04.10'!$B$5:$I$5</c:f>
              <c:numCache>
                <c:formatCode>General</c:formatCode>
                <c:ptCount val="8"/>
                <c:pt idx="0">
                  <c:v>48</c:v>
                </c:pt>
                <c:pt idx="1">
                  <c:v>12</c:v>
                </c:pt>
                <c:pt idx="2">
                  <c:v>15</c:v>
                </c:pt>
                <c:pt idx="3">
                  <c:v>1</c:v>
                </c:pt>
                <c:pt idx="5">
                  <c:v>66</c:v>
                </c:pt>
                <c:pt idx="6">
                  <c:v>47</c:v>
                </c:pt>
                <c:pt idx="7">
                  <c:v>189</c:v>
                </c:pt>
              </c:numCache>
            </c:numRef>
          </c:val>
        </c:ser>
        <c:ser>
          <c:idx val="5"/>
          <c:order val="4"/>
          <c:tx>
            <c:strRef>
              <c:f>'AFV &amp; Sites 1.04.10'!$A$6</c:f>
              <c:strCache>
                <c:ptCount val="1"/>
                <c:pt idx="0">
                  <c:v>2012</c:v>
                </c:pt>
              </c:strCache>
            </c:strRef>
          </c:tx>
          <c:spPr>
            <a:solidFill>
              <a:srgbClr val="DB843D"/>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1.04.10'!$B$6:$I$6</c:f>
              <c:numCache>
                <c:formatCode>General</c:formatCode>
                <c:ptCount val="8"/>
                <c:pt idx="0">
                  <c:v>36</c:v>
                </c:pt>
                <c:pt idx="1">
                  <c:v>17</c:v>
                </c:pt>
                <c:pt idx="2">
                  <c:v>19</c:v>
                </c:pt>
                <c:pt idx="3">
                  <c:v>2</c:v>
                </c:pt>
                <c:pt idx="4">
                  <c:v>2</c:v>
                </c:pt>
                <c:pt idx="5">
                  <c:v>70</c:v>
                </c:pt>
                <c:pt idx="6">
                  <c:v>140</c:v>
                </c:pt>
                <c:pt idx="7">
                  <c:v>286</c:v>
                </c:pt>
              </c:numCache>
            </c:numRef>
          </c:val>
        </c:ser>
        <c:ser>
          <c:idx val="6"/>
          <c:order val="5"/>
          <c:tx>
            <c:strRef>
              <c:f>'AFV &amp; Sites 1.04.10'!$A$7</c:f>
              <c:strCache>
                <c:ptCount val="1"/>
                <c:pt idx="0">
                  <c:v>mid 2013</c:v>
                </c:pt>
              </c:strCache>
            </c:strRef>
          </c:tx>
          <c:spPr>
            <a:solidFill>
              <a:srgbClr val="93A9CF"/>
            </a:solidFill>
            <a:ln w="3175">
              <a:solidFill>
                <a:srgbClr val="000000"/>
              </a:solidFill>
              <a:prstDash val="solid"/>
            </a:ln>
          </c:spPr>
          <c:invertIfNegative val="0"/>
          <c:cat>
            <c:strRef>
              <c:f>'AFV &amp; Sites 1.04.10'!$B$1:$I$1</c:f>
              <c:strCache>
                <c:ptCount val="8"/>
                <c:pt idx="0">
                  <c:v>Biodiesel</c:v>
                </c:pt>
                <c:pt idx="1">
                  <c:v>CNG</c:v>
                </c:pt>
                <c:pt idx="2">
                  <c:v>E85</c:v>
                </c:pt>
                <c:pt idx="3">
                  <c:v>Hydrogen</c:v>
                </c:pt>
                <c:pt idx="4">
                  <c:v>LNG</c:v>
                </c:pt>
                <c:pt idx="5">
                  <c:v>LPG Propane</c:v>
                </c:pt>
                <c:pt idx="6">
                  <c:v>Electric</c:v>
                </c:pt>
                <c:pt idx="7">
                  <c:v>Total Alt Fuel Stations</c:v>
                </c:pt>
              </c:strCache>
            </c:strRef>
          </c:cat>
          <c:val>
            <c:numRef>
              <c:f>'AFV &amp; Sites 1.04.10'!$B$7:$I$7</c:f>
              <c:numCache>
                <c:formatCode>General</c:formatCode>
                <c:ptCount val="8"/>
                <c:pt idx="0">
                  <c:v>34</c:v>
                </c:pt>
                <c:pt idx="1">
                  <c:v>18</c:v>
                </c:pt>
                <c:pt idx="2">
                  <c:v>22</c:v>
                </c:pt>
                <c:pt idx="3">
                  <c:v>1</c:v>
                </c:pt>
                <c:pt idx="4">
                  <c:v>2</c:v>
                </c:pt>
                <c:pt idx="5">
                  <c:v>61</c:v>
                </c:pt>
                <c:pt idx="6">
                  <c:v>152</c:v>
                </c:pt>
                <c:pt idx="7">
                  <c:v>290</c:v>
                </c:pt>
              </c:numCache>
            </c:numRef>
          </c:val>
        </c:ser>
        <c:dLbls>
          <c:showLegendKey val="0"/>
          <c:showVal val="0"/>
          <c:showCatName val="0"/>
          <c:showSerName val="0"/>
          <c:showPercent val="0"/>
          <c:showBubbleSize val="0"/>
        </c:dLbls>
        <c:gapWidth val="150"/>
        <c:axId val="202817128"/>
        <c:axId val="202817512"/>
      </c:barChart>
      <c:catAx>
        <c:axId val="202817128"/>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202817512"/>
        <c:crosses val="autoZero"/>
        <c:auto val="1"/>
        <c:lblAlgn val="ctr"/>
        <c:lblOffset val="100"/>
        <c:noMultiLvlLbl val="0"/>
      </c:catAx>
      <c:valAx>
        <c:axId val="202817512"/>
        <c:scaling>
          <c:orientation val="minMax"/>
        </c:scaling>
        <c:delete val="0"/>
        <c:axPos val="b"/>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2817128"/>
        <c:crosses val="autoZero"/>
        <c:crossBetween val="between"/>
      </c:valAx>
      <c:spPr>
        <a:solidFill>
          <a:schemeClr val="bg1">
            <a:lumMod val="95000"/>
          </a:schemeClr>
        </a:solidFill>
        <a:ln w="25400">
          <a:solidFill>
            <a:schemeClr val="accent1">
              <a:lumMod val="75000"/>
            </a:schemeClr>
          </a:solidFill>
        </a:ln>
      </c:spPr>
    </c:plotArea>
    <c:legend>
      <c:legendPos val="r"/>
      <c:layout>
        <c:manualLayout>
          <c:xMode val="edge"/>
          <c:yMode val="edge"/>
          <c:x val="0.86897224819890662"/>
          <c:y val="6.8768415442323171E-3"/>
          <c:w val="0.11826629497249197"/>
          <c:h val="0.91260182405256962"/>
        </c:manualLayout>
      </c:layout>
      <c:overlay val="0"/>
      <c:spPr>
        <a:solidFill>
          <a:schemeClr val="accent1">
            <a:lumMod val="20000"/>
            <a:lumOff val="80000"/>
          </a:schemeClr>
        </a:solidFill>
        <a:ln w="25400">
          <a:solidFill>
            <a:schemeClr val="tx1">
              <a:lumMod val="50000"/>
              <a:lumOff val="50000"/>
            </a:schemeClr>
          </a:solidFill>
        </a:ln>
      </c:spPr>
      <c:txPr>
        <a:bodyPr/>
        <a:lstStyle/>
        <a:p>
          <a:pPr>
            <a:defRPr sz="840" b="1"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lumMod val="85000"/>
      </a:schemeClr>
    </a:solidFill>
    <a:ln w="1270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11" l="0.70000000000000062" r="0.70000000000000062" t="0.750000000000007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7722728086610179"/>
          <c:y val="0.18170816115348698"/>
          <c:w val="0.8071599087497241"/>
          <c:h val="0.74558746736292358"/>
        </c:manualLayout>
      </c:layout>
      <c:barChart>
        <c:barDir val="col"/>
        <c:grouping val="clustered"/>
        <c:varyColors val="0"/>
        <c:ser>
          <c:idx val="1"/>
          <c:order val="0"/>
          <c:tx>
            <c:v> </c:v>
          </c:tx>
          <c:spPr>
            <a:ln>
              <a:solidFill>
                <a:schemeClr val="tx1"/>
              </a:solidFill>
            </a:ln>
          </c:spPr>
          <c:invertIfNegative val="0"/>
          <c:dPt>
            <c:idx val="1"/>
            <c:invertIfNegative val="0"/>
            <c:bubble3D val="0"/>
            <c:spPr>
              <a:solidFill>
                <a:schemeClr val="accent1"/>
              </a:solidFill>
              <a:ln>
                <a:solidFill>
                  <a:schemeClr val="tx1"/>
                </a:solidFill>
              </a:ln>
            </c:spPr>
          </c:dPt>
          <c:dPt>
            <c:idx val="2"/>
            <c:invertIfNegative val="0"/>
            <c:bubble3D val="0"/>
            <c:spPr>
              <a:solidFill>
                <a:srgbClr val="92D050"/>
              </a:solidFill>
              <a:ln>
                <a:solidFill>
                  <a:schemeClr val="tx1"/>
                </a:solidFill>
              </a:ln>
            </c:spPr>
          </c:dPt>
          <c:dPt>
            <c:idx val="3"/>
            <c:invertIfNegative val="0"/>
            <c:bubble3D val="0"/>
            <c:spPr>
              <a:solidFill>
                <a:srgbClr val="7030A0"/>
              </a:solidFill>
              <a:ln>
                <a:solidFill>
                  <a:schemeClr val="tx1"/>
                </a:solidFill>
              </a:ln>
            </c:spPr>
          </c:dPt>
          <c:dLbls>
            <c:dLbl>
              <c:idx val="0"/>
              <c:layout>
                <c:manualLayout>
                  <c:x val="6.7510548523207073E-3"/>
                  <c:y val="3.680646068341628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1.43884946424573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868135153991826E-3"/>
                  <c:y val="2.422471432774394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06718430372310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'Energy Contracts 2.01.07'!$A$1:$D$1</c:f>
              <c:strCache>
                <c:ptCount val="4"/>
                <c:pt idx="0">
                  <c:v>FY2010</c:v>
                </c:pt>
                <c:pt idx="1">
                  <c:v>FY2011</c:v>
                </c:pt>
                <c:pt idx="2">
                  <c:v>FY2012</c:v>
                </c:pt>
                <c:pt idx="3">
                  <c:v>FY2013</c:v>
                </c:pt>
              </c:strCache>
            </c:strRef>
          </c:cat>
          <c:val>
            <c:numRef>
              <c:f>'Energy Contracts 2.01.07'!$A$2:$D$2</c:f>
              <c:numCache>
                <c:formatCode>_("$"* #,##0_);_("$"* \(#,##0\);_("$"* "-"??_);_(@_)</c:formatCode>
                <c:ptCount val="4"/>
                <c:pt idx="0">
                  <c:v>285988414</c:v>
                </c:pt>
                <c:pt idx="1">
                  <c:v>300287835</c:v>
                </c:pt>
                <c:pt idx="2">
                  <c:v>315302226</c:v>
                </c:pt>
                <c:pt idx="3">
                  <c:v>178015519</c:v>
                </c:pt>
              </c:numCache>
            </c:numRef>
          </c:val>
        </c:ser>
        <c:dLbls>
          <c:showLegendKey val="0"/>
          <c:showVal val="0"/>
          <c:showCatName val="0"/>
          <c:showSerName val="0"/>
          <c:showPercent val="0"/>
          <c:showBubbleSize val="0"/>
        </c:dLbls>
        <c:gapWidth val="150"/>
        <c:axId val="226955952"/>
        <c:axId val="226956344"/>
      </c:barChart>
      <c:catAx>
        <c:axId val="226955952"/>
        <c:scaling>
          <c:orientation val="minMax"/>
        </c:scaling>
        <c:delete val="0"/>
        <c:axPos val="b"/>
        <c:numFmt formatCode="General" sourceLinked="1"/>
        <c:majorTickMark val="out"/>
        <c:minorTickMark val="none"/>
        <c:tickLblPos val="nextTo"/>
        <c:crossAx val="226956344"/>
        <c:crosses val="autoZero"/>
        <c:auto val="1"/>
        <c:lblAlgn val="ctr"/>
        <c:lblOffset val="100"/>
        <c:noMultiLvlLbl val="0"/>
      </c:catAx>
      <c:valAx>
        <c:axId val="226956344"/>
        <c:scaling>
          <c:orientation val="minMax"/>
        </c:scaling>
        <c:delete val="0"/>
        <c:axPos val="l"/>
        <c:majorGridlines/>
        <c:numFmt formatCode="_(&quot;$&quot;* #,##0_);_(&quot;$&quot;* \(#,##0\);_(&quot;$&quot;* &quot;-&quot;??_);_(@_)" sourceLinked="1"/>
        <c:majorTickMark val="out"/>
        <c:minorTickMark val="none"/>
        <c:tickLblPos val="nextTo"/>
        <c:txPr>
          <a:bodyPr/>
          <a:lstStyle/>
          <a:p>
            <a:pPr>
              <a:defRPr sz="900" baseline="0"/>
            </a:pPr>
            <a:endParaRPr lang="en-US"/>
          </a:p>
        </c:txPr>
        <c:crossAx val="226955952"/>
        <c:crosses val="autoZero"/>
        <c:crossBetween val="between"/>
      </c:valAx>
      <c:spPr>
        <a:solidFill>
          <a:schemeClr val="bg1">
            <a:lumMod val="95000"/>
          </a:schemeClr>
        </a:solidFill>
        <a:ln w="12700">
          <a:solidFill>
            <a:schemeClr val="tx2"/>
          </a:solidFill>
        </a:ln>
      </c:spPr>
    </c:plotArea>
    <c:plotVisOnly val="1"/>
    <c:dispBlanksAs val="gap"/>
    <c:showDLblsOverMax val="0"/>
  </c:chart>
  <c:spPr>
    <a:solidFill>
      <a:schemeClr val="bg1">
        <a:lumMod val="85000"/>
      </a:schemeClr>
    </a:solidFill>
    <a:ln w="9525">
      <a:solidFill>
        <a:schemeClr val="tx1"/>
      </a:solidFill>
    </a:ln>
  </c:spPr>
  <c:printSettings>
    <c:headerFooter/>
    <c:pageMargins b="0.75000000000000644" l="0.70000000000000062" r="0.70000000000000062" t="0.75000000000000644"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77371760568717"/>
          <c:y val="0.11197450232665172"/>
          <c:w val="0.83835435619091292"/>
          <c:h val="0.57946634629524008"/>
        </c:manualLayout>
      </c:layout>
      <c:barChart>
        <c:barDir val="col"/>
        <c:grouping val="clustered"/>
        <c:varyColors val="0"/>
        <c:ser>
          <c:idx val="0"/>
          <c:order val="0"/>
          <c:spPr>
            <a:ln>
              <a:solidFill>
                <a:sysClr val="windowText" lastClr="000000"/>
              </a:solidFill>
            </a:ln>
          </c:spPr>
          <c:invertIfNegative val="0"/>
          <c:dPt>
            <c:idx val="1"/>
            <c:invertIfNegative val="0"/>
            <c:bubble3D val="0"/>
            <c:spPr>
              <a:solidFill>
                <a:srgbClr val="C00000"/>
              </a:solidFill>
              <a:ln>
                <a:solidFill>
                  <a:sysClr val="windowText" lastClr="000000"/>
                </a:solidFill>
              </a:ln>
            </c:spPr>
          </c:dPt>
          <c:dPt>
            <c:idx val="2"/>
            <c:invertIfNegative val="0"/>
            <c:bubble3D val="0"/>
            <c:spPr>
              <a:solidFill>
                <a:srgbClr val="82C836"/>
              </a:solidFill>
              <a:ln>
                <a:solidFill>
                  <a:sysClr val="windowText" lastClr="000000"/>
                </a:solidFill>
              </a:ln>
            </c:spPr>
          </c:dPt>
          <c:dPt>
            <c:idx val="4"/>
            <c:invertIfNegative val="0"/>
            <c:bubble3D val="0"/>
            <c:spPr>
              <a:solidFill>
                <a:srgbClr val="C00000"/>
              </a:solidFill>
              <a:ln>
                <a:solidFill>
                  <a:sysClr val="windowText" lastClr="000000"/>
                </a:solidFill>
              </a:ln>
            </c:spPr>
          </c:dPt>
          <c:dPt>
            <c:idx val="5"/>
            <c:invertIfNegative val="0"/>
            <c:bubble3D val="0"/>
            <c:spPr>
              <a:solidFill>
                <a:srgbClr val="82C836"/>
              </a:solidFill>
              <a:ln>
                <a:solidFill>
                  <a:sysClr val="windowText" lastClr="000000"/>
                </a:solidFill>
              </a:ln>
            </c:spPr>
          </c:dPt>
          <c:dPt>
            <c:idx val="7"/>
            <c:invertIfNegative val="0"/>
            <c:bubble3D val="0"/>
            <c:spPr>
              <a:solidFill>
                <a:srgbClr val="C00000"/>
              </a:solidFill>
              <a:ln>
                <a:solidFill>
                  <a:sysClr val="windowText" lastClr="000000"/>
                </a:solidFill>
              </a:ln>
            </c:spPr>
          </c:dPt>
          <c:dPt>
            <c:idx val="8"/>
            <c:invertIfNegative val="0"/>
            <c:bubble3D val="0"/>
            <c:spPr>
              <a:solidFill>
                <a:srgbClr val="82C836"/>
              </a:solidFill>
              <a:ln>
                <a:solidFill>
                  <a:sysClr val="windowText" lastClr="000000"/>
                </a:solidFill>
              </a:ln>
            </c:spPr>
          </c:dPt>
          <c:dPt>
            <c:idx val="10"/>
            <c:invertIfNegative val="0"/>
            <c:bubble3D val="0"/>
            <c:spPr>
              <a:solidFill>
                <a:srgbClr val="C00000"/>
              </a:solidFill>
              <a:ln>
                <a:solidFill>
                  <a:sysClr val="windowText" lastClr="000000"/>
                </a:solidFill>
              </a:ln>
            </c:spPr>
          </c:dPt>
          <c:dPt>
            <c:idx val="11"/>
            <c:invertIfNegative val="0"/>
            <c:bubble3D val="0"/>
            <c:spPr>
              <a:solidFill>
                <a:srgbClr val="82C836"/>
              </a:solidFill>
              <a:ln>
                <a:solidFill>
                  <a:sysClr val="windowText" lastClr="000000"/>
                </a:solidFill>
              </a:ln>
            </c:spPr>
          </c:dPt>
          <c:dPt>
            <c:idx val="13"/>
            <c:invertIfNegative val="0"/>
            <c:bubble3D val="0"/>
            <c:spPr>
              <a:solidFill>
                <a:srgbClr val="C00000"/>
              </a:solidFill>
              <a:ln>
                <a:solidFill>
                  <a:sysClr val="windowText" lastClr="000000"/>
                </a:solidFill>
              </a:ln>
            </c:spPr>
          </c:dPt>
          <c:dPt>
            <c:idx val="14"/>
            <c:invertIfNegative val="0"/>
            <c:bubble3D val="0"/>
            <c:spPr>
              <a:solidFill>
                <a:srgbClr val="82C836"/>
              </a:solidFill>
              <a:ln>
                <a:solidFill>
                  <a:sysClr val="windowText" lastClr="000000"/>
                </a:solidFill>
              </a:ln>
            </c:spPr>
          </c:dPt>
          <c:dPt>
            <c:idx val="16"/>
            <c:invertIfNegative val="0"/>
            <c:bubble3D val="0"/>
            <c:spPr>
              <a:solidFill>
                <a:srgbClr val="C00000"/>
              </a:solidFill>
              <a:ln>
                <a:solidFill>
                  <a:sysClr val="windowText" lastClr="000000"/>
                </a:solidFill>
              </a:ln>
            </c:spPr>
          </c:dPt>
          <c:dPt>
            <c:idx val="17"/>
            <c:invertIfNegative val="0"/>
            <c:bubble3D val="0"/>
            <c:spPr>
              <a:solidFill>
                <a:srgbClr val="00B050"/>
              </a:solidFill>
              <a:ln>
                <a:solidFill>
                  <a:sysClr val="windowText" lastClr="000000"/>
                </a:solidFill>
              </a:ln>
            </c:spPr>
          </c:dPt>
          <c:cat>
            <c:strRef>
              <c:f>'Performance Contracting 2.02.06'!$A$1:$A$15</c:f>
              <c:strCache>
                <c:ptCount val="15"/>
                <c:pt idx="0">
                  <c:v>Contract $ FY09</c:v>
                </c:pt>
                <c:pt idx="1">
                  <c:v>Guaranteed $ Savings FY09</c:v>
                </c:pt>
                <c:pt idx="2">
                  <c:v>Actual $ Savings FY09</c:v>
                </c:pt>
                <c:pt idx="3">
                  <c:v>Contract $ FY10</c:v>
                </c:pt>
                <c:pt idx="4">
                  <c:v>Guaranteed $ Savings FY10</c:v>
                </c:pt>
                <c:pt idx="5">
                  <c:v>Actual $ Savings FY10</c:v>
                </c:pt>
                <c:pt idx="6">
                  <c:v>Contract $ FY11</c:v>
                </c:pt>
                <c:pt idx="7">
                  <c:v>Guaranteed $ Savings FY11</c:v>
                </c:pt>
                <c:pt idx="8">
                  <c:v>Actual $ Savings FY11</c:v>
                </c:pt>
                <c:pt idx="9">
                  <c:v>Contract $ FY12</c:v>
                </c:pt>
                <c:pt idx="10">
                  <c:v>Guaranteed $ Savings FY12</c:v>
                </c:pt>
                <c:pt idx="11">
                  <c:v>Actual $ Savings FY12</c:v>
                </c:pt>
                <c:pt idx="12">
                  <c:v>Contract $ FY13</c:v>
                </c:pt>
                <c:pt idx="13">
                  <c:v>Guaranteed $ Savings FY13</c:v>
                </c:pt>
                <c:pt idx="14">
                  <c:v>Actual $ Savings FY13</c:v>
                </c:pt>
              </c:strCache>
            </c:strRef>
          </c:cat>
          <c:val>
            <c:numRef>
              <c:f>'Performance Contracting 2.02.06'!$B$1:$B$15</c:f>
              <c:numCache>
                <c:formatCode>"$"#,##0</c:formatCode>
                <c:ptCount val="15"/>
                <c:pt idx="0">
                  <c:v>47510355</c:v>
                </c:pt>
                <c:pt idx="1">
                  <c:v>17677934</c:v>
                </c:pt>
                <c:pt idx="2">
                  <c:v>19037478</c:v>
                </c:pt>
                <c:pt idx="3">
                  <c:v>52229197</c:v>
                </c:pt>
                <c:pt idx="4">
                  <c:v>19605084</c:v>
                </c:pt>
                <c:pt idx="5">
                  <c:v>22306170</c:v>
                </c:pt>
                <c:pt idx="6">
                  <c:v>72559031</c:v>
                </c:pt>
                <c:pt idx="7">
                  <c:v>23876275</c:v>
                </c:pt>
                <c:pt idx="8">
                  <c:v>25862483</c:v>
                </c:pt>
                <c:pt idx="9">
                  <c:v>48935133</c:v>
                </c:pt>
                <c:pt idx="10">
                  <c:v>25391774</c:v>
                </c:pt>
                <c:pt idx="11">
                  <c:v>27667675</c:v>
                </c:pt>
                <c:pt idx="12">
                  <c:v>17634258</c:v>
                </c:pt>
                <c:pt idx="13">
                  <c:v>29592236</c:v>
                </c:pt>
                <c:pt idx="14">
                  <c:v>30234365</c:v>
                </c:pt>
              </c:numCache>
            </c:numRef>
          </c:val>
        </c:ser>
        <c:dLbls>
          <c:showLegendKey val="0"/>
          <c:showVal val="0"/>
          <c:showCatName val="0"/>
          <c:showSerName val="0"/>
          <c:showPercent val="0"/>
          <c:showBubbleSize val="0"/>
        </c:dLbls>
        <c:gapWidth val="150"/>
        <c:axId val="226957128"/>
        <c:axId val="226957520"/>
      </c:barChart>
      <c:catAx>
        <c:axId val="226957128"/>
        <c:scaling>
          <c:orientation val="minMax"/>
        </c:scaling>
        <c:delete val="0"/>
        <c:axPos val="b"/>
        <c:numFmt formatCode="General" sourceLinked="0"/>
        <c:majorTickMark val="out"/>
        <c:minorTickMark val="none"/>
        <c:tickLblPos val="nextTo"/>
        <c:spPr>
          <a:noFill/>
        </c:spPr>
        <c:txPr>
          <a:bodyPr rot="-3240000" vert="horz"/>
          <a:lstStyle/>
          <a:p>
            <a:pPr>
              <a:defRPr sz="600" b="1" i="0" baseline="0"/>
            </a:pPr>
            <a:endParaRPr lang="en-US"/>
          </a:p>
        </c:txPr>
        <c:crossAx val="226957520"/>
        <c:crosses val="autoZero"/>
        <c:auto val="1"/>
        <c:lblAlgn val="ctr"/>
        <c:lblOffset val="0"/>
        <c:noMultiLvlLbl val="0"/>
      </c:catAx>
      <c:valAx>
        <c:axId val="226957520"/>
        <c:scaling>
          <c:orientation val="minMax"/>
        </c:scaling>
        <c:delete val="0"/>
        <c:axPos val="l"/>
        <c:majorGridlines/>
        <c:numFmt formatCode="&quot;$&quot;#,##0" sourceLinked="1"/>
        <c:majorTickMark val="out"/>
        <c:minorTickMark val="none"/>
        <c:tickLblPos val="nextTo"/>
        <c:txPr>
          <a:bodyPr/>
          <a:lstStyle/>
          <a:p>
            <a:pPr>
              <a:defRPr sz="700" b="1" i="0" baseline="0"/>
            </a:pPr>
            <a:endParaRPr lang="en-US"/>
          </a:p>
        </c:txPr>
        <c:crossAx val="226957128"/>
        <c:crosses val="autoZero"/>
        <c:crossBetween val="between"/>
      </c:valAx>
      <c:spPr>
        <a:solidFill>
          <a:schemeClr val="bg1">
            <a:lumMod val="85000"/>
          </a:schemeClr>
        </a:solidFill>
        <a:ln w="15875">
          <a:solidFill>
            <a:sysClr val="windowText" lastClr="000000"/>
          </a:solidFill>
        </a:ln>
      </c:spPr>
    </c:plotArea>
    <c:plotVisOnly val="1"/>
    <c:dispBlanksAs val="gap"/>
    <c:showDLblsOverMax val="0"/>
  </c:chart>
  <c:spPr>
    <a:solidFill>
      <a:schemeClr val="bg1">
        <a:lumMod val="75000"/>
      </a:schemeClr>
    </a:solidFill>
    <a:ln w="15875">
      <a:solidFill>
        <a:sysClr val="windowText" lastClr="000000"/>
      </a:solidFill>
    </a:ln>
  </c:spPr>
  <c:printSettings>
    <c:headerFooter/>
    <c:pageMargins b="0.75000000000000644" l="0.70000000000000062" r="0.70000000000000062" t="0.75000000000000644"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a:solidFill>
                <a:schemeClr val="tx1"/>
              </a:solidFill>
            </a:ln>
          </c:spPr>
          <c:invertIfNegative val="0"/>
          <c:dPt>
            <c:idx val="0"/>
            <c:invertIfNegative val="0"/>
            <c:bubble3D val="0"/>
            <c:spPr>
              <a:solidFill>
                <a:schemeClr val="accent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rgbClr val="00B050"/>
              </a:solidFill>
              <a:ln>
                <a:solidFill>
                  <a:schemeClr val="tx1"/>
                </a:solidFill>
              </a:ln>
            </c:spPr>
          </c:dPt>
          <c:dPt>
            <c:idx val="4"/>
            <c:invertIfNegative val="0"/>
            <c:bubble3D val="0"/>
            <c:spPr>
              <a:solidFill>
                <a:srgbClr val="FF0000"/>
              </a:solidFill>
              <a:ln>
                <a:solidFill>
                  <a:schemeClr val="tx1"/>
                </a:solidFill>
              </a:ln>
            </c:spPr>
          </c:dPt>
          <c:dPt>
            <c:idx val="5"/>
            <c:invertIfNegative val="0"/>
            <c:bubble3D val="0"/>
            <c:spPr>
              <a:solidFill>
                <a:srgbClr val="00B050"/>
              </a:solidFill>
              <a:ln>
                <a:solidFill>
                  <a:schemeClr val="tx1"/>
                </a:solidFill>
              </a:ln>
            </c:spPr>
          </c:dPt>
          <c:dPt>
            <c:idx val="7"/>
            <c:invertIfNegative val="0"/>
            <c:bubble3D val="0"/>
            <c:spPr>
              <a:solidFill>
                <a:srgbClr val="FF0000"/>
              </a:solidFill>
              <a:ln>
                <a:solidFill>
                  <a:schemeClr val="tx1"/>
                </a:solidFill>
              </a:ln>
            </c:spPr>
          </c:dPt>
          <c:dPt>
            <c:idx val="8"/>
            <c:invertIfNegative val="0"/>
            <c:bubble3D val="0"/>
            <c:spPr>
              <a:solidFill>
                <a:srgbClr val="00B050"/>
              </a:solidFill>
              <a:ln>
                <a:solidFill>
                  <a:schemeClr val="tx1"/>
                </a:solidFill>
              </a:ln>
            </c:spPr>
          </c:dPt>
          <c:dPt>
            <c:idx val="10"/>
            <c:invertIfNegative val="0"/>
            <c:bubble3D val="0"/>
            <c:spPr>
              <a:solidFill>
                <a:srgbClr val="FF0000"/>
              </a:solidFill>
              <a:ln>
                <a:solidFill>
                  <a:schemeClr val="tx1"/>
                </a:solidFill>
              </a:ln>
            </c:spPr>
          </c:dPt>
          <c:dPt>
            <c:idx val="11"/>
            <c:invertIfNegative val="0"/>
            <c:bubble3D val="0"/>
            <c:spPr>
              <a:solidFill>
                <a:srgbClr val="00B050"/>
              </a:solidFill>
              <a:ln>
                <a:solidFill>
                  <a:schemeClr val="tx1"/>
                </a:solidFill>
              </a:ln>
            </c:spPr>
          </c:dPt>
          <c:dPt>
            <c:idx val="13"/>
            <c:invertIfNegative val="0"/>
            <c:bubble3D val="0"/>
            <c:spPr>
              <a:solidFill>
                <a:srgbClr val="FF0000"/>
              </a:solidFill>
              <a:ln>
                <a:solidFill>
                  <a:schemeClr val="tx1"/>
                </a:solidFill>
              </a:ln>
            </c:spPr>
          </c:dPt>
          <c:dPt>
            <c:idx val="14"/>
            <c:invertIfNegative val="0"/>
            <c:bubble3D val="0"/>
            <c:spPr>
              <a:solidFill>
                <a:srgbClr val="00B050"/>
              </a:solidFill>
              <a:ln>
                <a:solidFill>
                  <a:schemeClr val="tx1"/>
                </a:solidFill>
              </a:ln>
            </c:spPr>
          </c:dPt>
          <c:dPt>
            <c:idx val="16"/>
            <c:invertIfNegative val="0"/>
            <c:bubble3D val="0"/>
            <c:spPr>
              <a:solidFill>
                <a:srgbClr val="FF0000"/>
              </a:solidFill>
              <a:ln>
                <a:solidFill>
                  <a:schemeClr val="tx1"/>
                </a:solidFill>
              </a:ln>
            </c:spPr>
          </c:dPt>
          <c:dPt>
            <c:idx val="17"/>
            <c:invertIfNegative val="0"/>
            <c:bubble3D val="0"/>
            <c:spPr>
              <a:solidFill>
                <a:srgbClr val="00B050"/>
              </a:solidFill>
              <a:ln>
                <a:solidFill>
                  <a:schemeClr val="tx1"/>
                </a:solidFill>
              </a:ln>
            </c:spPr>
          </c:dPt>
          <c:dPt>
            <c:idx val="19"/>
            <c:invertIfNegative val="0"/>
            <c:bubble3D val="0"/>
            <c:spPr>
              <a:solidFill>
                <a:srgbClr val="FF0000"/>
              </a:solidFill>
              <a:ln>
                <a:solidFill>
                  <a:schemeClr val="tx1"/>
                </a:solidFill>
              </a:ln>
            </c:spPr>
          </c:dPt>
          <c:dPt>
            <c:idx val="20"/>
            <c:invertIfNegative val="0"/>
            <c:bubble3D val="0"/>
            <c:spPr>
              <a:solidFill>
                <a:srgbClr val="00B050"/>
              </a:solidFill>
              <a:ln>
                <a:solidFill>
                  <a:schemeClr val="tx1"/>
                </a:solidFill>
              </a:ln>
            </c:spPr>
          </c:dPt>
          <c:dPt>
            <c:idx val="22"/>
            <c:invertIfNegative val="0"/>
            <c:bubble3D val="0"/>
            <c:spPr>
              <a:solidFill>
                <a:srgbClr val="FF0000"/>
              </a:solidFill>
              <a:ln>
                <a:solidFill>
                  <a:schemeClr val="tx1"/>
                </a:solidFill>
              </a:ln>
            </c:spPr>
          </c:dPt>
          <c:dPt>
            <c:idx val="23"/>
            <c:invertIfNegative val="0"/>
            <c:bubble3D val="0"/>
            <c:spPr>
              <a:solidFill>
                <a:srgbClr val="00B050"/>
              </a:solidFill>
              <a:ln>
                <a:solidFill>
                  <a:schemeClr val="tx1"/>
                </a:solidFill>
              </a:ln>
            </c:spPr>
          </c:dPt>
          <c:cat>
            <c:strRef>
              <c:f>'Performance Contracting 2.02.06'!$A$23:$A$46</c:f>
              <c:strCache>
                <c:ptCount val="24"/>
                <c:pt idx="0">
                  <c:v>Contract $ Total FY01-FY07</c:v>
                </c:pt>
                <c:pt idx="1">
                  <c:v>Guaranteed $ Savings FY01-FY07</c:v>
                </c:pt>
                <c:pt idx="2">
                  <c:v>Cumulative $ Savings FY01-FY07</c:v>
                </c:pt>
                <c:pt idx="3">
                  <c:v>Contract $ FY08</c:v>
                </c:pt>
                <c:pt idx="4">
                  <c:v>Guaranteed $ Savings FY08</c:v>
                </c:pt>
                <c:pt idx="5">
                  <c:v>Actual $ Savings FY08</c:v>
                </c:pt>
                <c:pt idx="6">
                  <c:v>Contract $ FY09</c:v>
                </c:pt>
                <c:pt idx="7">
                  <c:v>Guaranteed $ Savings FY09</c:v>
                </c:pt>
                <c:pt idx="8">
                  <c:v>Actual $ Savings FY09</c:v>
                </c:pt>
                <c:pt idx="9">
                  <c:v>Contract $ FY10</c:v>
                </c:pt>
                <c:pt idx="10">
                  <c:v>Guaranteed $ Savings FY10</c:v>
                </c:pt>
                <c:pt idx="11">
                  <c:v>Actual $ Savings FY10</c:v>
                </c:pt>
                <c:pt idx="12">
                  <c:v>Contract $ FY11</c:v>
                </c:pt>
                <c:pt idx="13">
                  <c:v>Guaranteed $ Savings FY11</c:v>
                </c:pt>
                <c:pt idx="14">
                  <c:v>Actual $ Savings FY11</c:v>
                </c:pt>
                <c:pt idx="15">
                  <c:v>Contract $ FY12</c:v>
                </c:pt>
                <c:pt idx="16">
                  <c:v>Guaranteed $ Savings FY12</c:v>
                </c:pt>
                <c:pt idx="17">
                  <c:v>Actual $ Savings FY12</c:v>
                </c:pt>
                <c:pt idx="18">
                  <c:v>Contract $ FY13</c:v>
                </c:pt>
                <c:pt idx="19">
                  <c:v>Guaranteed $ Savings FY13</c:v>
                </c:pt>
                <c:pt idx="20">
                  <c:v>Actual $ Savings FY13</c:v>
                </c:pt>
                <c:pt idx="21">
                  <c:v>Contract $ Total FY01-FY13</c:v>
                </c:pt>
                <c:pt idx="22">
                  <c:v>Guaranteed $ Savings FY01-FY13</c:v>
                </c:pt>
                <c:pt idx="23">
                  <c:v>Cumulative $ Savings FY01-FY13</c:v>
                </c:pt>
              </c:strCache>
            </c:strRef>
          </c:cat>
          <c:val>
            <c:numRef>
              <c:f>'Performance Contracting 2.02.06'!$B$23:$B$46</c:f>
              <c:numCache>
                <c:formatCode>"$"#,##0</c:formatCode>
                <c:ptCount val="24"/>
                <c:pt idx="0">
                  <c:v>145570918</c:v>
                </c:pt>
                <c:pt idx="1">
                  <c:v>6349038</c:v>
                </c:pt>
                <c:pt idx="2">
                  <c:v>8694194</c:v>
                </c:pt>
                <c:pt idx="3">
                  <c:v>15262642</c:v>
                </c:pt>
                <c:pt idx="4">
                  <c:v>7206165</c:v>
                </c:pt>
                <c:pt idx="5">
                  <c:v>7358839</c:v>
                </c:pt>
                <c:pt idx="6">
                  <c:v>47510355</c:v>
                </c:pt>
                <c:pt idx="7">
                  <c:v>17677934</c:v>
                </c:pt>
                <c:pt idx="8">
                  <c:v>19037478</c:v>
                </c:pt>
                <c:pt idx="9">
                  <c:v>52229197</c:v>
                </c:pt>
                <c:pt idx="10">
                  <c:v>19605084</c:v>
                </c:pt>
                <c:pt idx="11">
                  <c:v>22306170</c:v>
                </c:pt>
                <c:pt idx="12">
                  <c:v>72559031</c:v>
                </c:pt>
                <c:pt idx="13">
                  <c:v>23876275</c:v>
                </c:pt>
                <c:pt idx="14">
                  <c:v>25862483</c:v>
                </c:pt>
                <c:pt idx="15">
                  <c:v>48935133</c:v>
                </c:pt>
                <c:pt idx="16">
                  <c:v>25391774</c:v>
                </c:pt>
                <c:pt idx="17">
                  <c:v>27667675</c:v>
                </c:pt>
                <c:pt idx="18">
                  <c:v>17634258</c:v>
                </c:pt>
                <c:pt idx="19">
                  <c:v>29592236</c:v>
                </c:pt>
                <c:pt idx="20">
                  <c:v>30234365</c:v>
                </c:pt>
                <c:pt idx="21">
                  <c:v>399701534</c:v>
                </c:pt>
                <c:pt idx="22">
                  <c:v>129698506</c:v>
                </c:pt>
                <c:pt idx="23">
                  <c:v>141161204</c:v>
                </c:pt>
              </c:numCache>
            </c:numRef>
          </c:val>
        </c:ser>
        <c:dLbls>
          <c:showLegendKey val="0"/>
          <c:showVal val="0"/>
          <c:showCatName val="0"/>
          <c:showSerName val="0"/>
          <c:showPercent val="0"/>
          <c:showBubbleSize val="0"/>
        </c:dLbls>
        <c:gapWidth val="150"/>
        <c:axId val="204173712"/>
        <c:axId val="204174104"/>
      </c:barChart>
      <c:catAx>
        <c:axId val="204173712"/>
        <c:scaling>
          <c:orientation val="minMax"/>
        </c:scaling>
        <c:delete val="0"/>
        <c:axPos val="b"/>
        <c:numFmt formatCode="General" sourceLinked="0"/>
        <c:majorTickMark val="out"/>
        <c:minorTickMark val="none"/>
        <c:tickLblPos val="nextTo"/>
        <c:txPr>
          <a:bodyPr/>
          <a:lstStyle/>
          <a:p>
            <a:pPr>
              <a:defRPr sz="900" b="1" i="0" baseline="0"/>
            </a:pPr>
            <a:endParaRPr lang="en-US"/>
          </a:p>
        </c:txPr>
        <c:crossAx val="204174104"/>
        <c:crosses val="autoZero"/>
        <c:auto val="1"/>
        <c:lblAlgn val="ctr"/>
        <c:lblOffset val="100"/>
        <c:noMultiLvlLbl val="0"/>
      </c:catAx>
      <c:valAx>
        <c:axId val="204174104"/>
        <c:scaling>
          <c:orientation val="minMax"/>
        </c:scaling>
        <c:delete val="0"/>
        <c:axPos val="l"/>
        <c:majorGridlines/>
        <c:numFmt formatCode="&quot;$&quot;#,##0" sourceLinked="1"/>
        <c:majorTickMark val="out"/>
        <c:minorTickMark val="none"/>
        <c:tickLblPos val="nextTo"/>
        <c:txPr>
          <a:bodyPr/>
          <a:lstStyle/>
          <a:p>
            <a:pPr>
              <a:defRPr b="1" i="0" baseline="0"/>
            </a:pPr>
            <a:endParaRPr lang="en-US"/>
          </a:p>
        </c:txPr>
        <c:crossAx val="204173712"/>
        <c:crosses val="autoZero"/>
        <c:crossBetween val="between"/>
      </c:valAx>
      <c:spPr>
        <a:solidFill>
          <a:schemeClr val="bg1">
            <a:lumMod val="95000"/>
          </a:schemeClr>
        </a:solidFill>
        <a:ln w="12700">
          <a:solidFill>
            <a:prstClr val="black"/>
          </a:solidFill>
        </a:ln>
      </c:spPr>
    </c:plotArea>
    <c:plotVisOnly val="1"/>
    <c:dispBlanksAs val="gap"/>
    <c:showDLblsOverMax val="0"/>
  </c:chart>
  <c:spPr>
    <a:solidFill>
      <a:schemeClr val="bg1">
        <a:lumMod val="85000"/>
      </a:schemeClr>
    </a:solidFill>
    <a:ln w="15875">
      <a:solidFill>
        <a:schemeClr val="tx1"/>
      </a:solidFill>
    </a:ln>
  </c:spPr>
  <c:printSettings>
    <c:headerFooter/>
    <c:pageMargins b="0.75000000000000111" l="0.70000000000000062" r="0.70000000000000062" t="0.750000000000001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3918837068442"/>
          <c:y val="0.13473388743073791"/>
          <c:w val="0.74057528523220306"/>
          <c:h val="0.71592993584135312"/>
        </c:manualLayout>
      </c:layout>
      <c:barChart>
        <c:barDir val="col"/>
        <c:grouping val="clustered"/>
        <c:varyColors val="0"/>
        <c:ser>
          <c:idx val="0"/>
          <c:order val="0"/>
          <c:tx>
            <c:strRef>
              <c:f>'Demand Response 2.03.04'!$A$2</c:f>
              <c:strCache>
                <c:ptCount val="1"/>
                <c:pt idx="0">
                  <c:v>FY 2012</c:v>
                </c:pt>
              </c:strCache>
            </c:strRef>
          </c:tx>
          <c:spPr>
            <a:ln>
              <a:solidFill>
                <a:sysClr val="windowText" lastClr="000000"/>
              </a:solidFill>
            </a:ln>
          </c:spPr>
          <c:invertIfNegative val="0"/>
          <c:dLbls>
            <c:dLbl>
              <c:idx val="0"/>
              <c:layout>
                <c:manualLayout>
                  <c:x val="6.017105004731552E-4"/>
                  <c:y val="0.1505553805774316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871794871794893E-2"/>
                  <c:y val="0.11574074074074171"/>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lumMod val="95000"/>
                </a:schemeClr>
              </a:solidFill>
              <a:ln>
                <a:solidFill>
                  <a:sysClr val="windowText" lastClr="000000"/>
                </a:solidFill>
              </a:ln>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'Demand Response 2.03.04'!$B$1</c:f>
              <c:strCache>
                <c:ptCount val="1"/>
                <c:pt idx="0">
                  <c:v>Actual Payments</c:v>
                </c:pt>
              </c:strCache>
            </c:strRef>
          </c:cat>
          <c:val>
            <c:numRef>
              <c:f>'Demand Response 2.03.04'!$B$2</c:f>
              <c:numCache>
                <c:formatCode>_("$"* #,##0_);_("$"* \(#,##0\);_("$"* "-"??_);_(@_)</c:formatCode>
                <c:ptCount val="1"/>
                <c:pt idx="0">
                  <c:v>1235177.94</c:v>
                </c:pt>
              </c:numCache>
            </c:numRef>
          </c:val>
        </c:ser>
        <c:ser>
          <c:idx val="1"/>
          <c:order val="1"/>
          <c:tx>
            <c:strRef>
              <c:f>'Demand Response 2.03.04'!$A$3</c:f>
              <c:strCache>
                <c:ptCount val="1"/>
                <c:pt idx="0">
                  <c:v>FY 2013</c:v>
                </c:pt>
              </c:strCache>
            </c:strRef>
          </c:tx>
          <c:spPr>
            <a:solidFill>
              <a:srgbClr val="C00000"/>
            </a:solidFill>
            <a:ln>
              <a:solidFill>
                <a:sysClr val="windowText" lastClr="000000"/>
              </a:solidFill>
            </a:ln>
          </c:spPr>
          <c:invertIfNegative val="0"/>
          <c:dLbls>
            <c:dLbl>
              <c:idx val="0"/>
              <c:layout>
                <c:manualLayout>
                  <c:x val="0"/>
                  <c:y val="0.11733333333333333"/>
                </c:manualLayout>
              </c:layout>
              <c:tx>
                <c:rich>
                  <a:bodyPr/>
                  <a:lstStyle/>
                  <a:p>
                    <a:r>
                      <a:rPr lang="en-US"/>
                      <a:t> $1,378,633 </a:t>
                    </a:r>
                  </a:p>
                </c:rich>
              </c:tx>
              <c:showLegendKey val="0"/>
              <c:showVal val="1"/>
              <c:showCatName val="0"/>
              <c:showSerName val="0"/>
              <c:showPercent val="0"/>
              <c:showBubbleSize val="0"/>
              <c:extLst>
                <c:ext xmlns:c15="http://schemas.microsoft.com/office/drawing/2012/chart" uri="{CE6537A1-D6FC-4f65-9D91-7224C49458BB}"/>
              </c:extLst>
            </c:dLbl>
            <c:spPr>
              <a:solidFill>
                <a:prstClr val="white"/>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'Demand Response 2.03.04'!$B$1</c:f>
              <c:strCache>
                <c:ptCount val="1"/>
                <c:pt idx="0">
                  <c:v>Actual Payments</c:v>
                </c:pt>
              </c:strCache>
            </c:strRef>
          </c:cat>
          <c:val>
            <c:numRef>
              <c:f>'Demand Response 2.03.04'!$B$3</c:f>
              <c:numCache>
                <c:formatCode>_("$"* #,##0_);_("$"* \(#,##0\);_("$"* "-"??_);_(@_)</c:formatCode>
                <c:ptCount val="1"/>
                <c:pt idx="0">
                  <c:v>1574090.16</c:v>
                </c:pt>
              </c:numCache>
            </c:numRef>
          </c:val>
        </c:ser>
        <c:dLbls>
          <c:showLegendKey val="0"/>
          <c:showVal val="0"/>
          <c:showCatName val="0"/>
          <c:showSerName val="0"/>
          <c:showPercent val="0"/>
          <c:showBubbleSize val="0"/>
        </c:dLbls>
        <c:gapWidth val="150"/>
        <c:axId val="204174496"/>
        <c:axId val="204174888"/>
      </c:barChart>
      <c:catAx>
        <c:axId val="204174496"/>
        <c:scaling>
          <c:orientation val="minMax"/>
        </c:scaling>
        <c:delete val="0"/>
        <c:axPos val="b"/>
        <c:numFmt formatCode="General" sourceLinked="0"/>
        <c:majorTickMark val="out"/>
        <c:minorTickMark val="none"/>
        <c:tickLblPos val="nextTo"/>
        <c:crossAx val="204174888"/>
        <c:crosses val="autoZero"/>
        <c:auto val="1"/>
        <c:lblAlgn val="ctr"/>
        <c:lblOffset val="100"/>
        <c:noMultiLvlLbl val="0"/>
      </c:catAx>
      <c:valAx>
        <c:axId val="204174888"/>
        <c:scaling>
          <c:orientation val="minMax"/>
        </c:scaling>
        <c:delete val="0"/>
        <c:axPos val="l"/>
        <c:majorGridlines/>
        <c:numFmt formatCode="_(&quot;$&quot;* #,##0_);_(&quot;$&quot;* \(#,##0\);_(&quot;$&quot;* &quot;-&quot;??_);_(@_)" sourceLinked="1"/>
        <c:majorTickMark val="out"/>
        <c:minorTickMark val="none"/>
        <c:tickLblPos val="nextTo"/>
        <c:crossAx val="204174496"/>
        <c:crosses val="autoZero"/>
        <c:crossBetween val="between"/>
      </c:valAx>
      <c:spPr>
        <a:solidFill>
          <a:schemeClr val="bg1">
            <a:lumMod val="85000"/>
          </a:schemeClr>
        </a:solidFill>
        <a:ln>
          <a:solidFill>
            <a:sysClr val="windowText" lastClr="000000"/>
          </a:solidFill>
        </a:ln>
      </c:spPr>
    </c:plotArea>
    <c:plotVisOnly val="1"/>
    <c:dispBlanksAs val="gap"/>
    <c:showDLblsOverMax val="0"/>
  </c:chart>
  <c:spPr>
    <a:solidFill>
      <a:schemeClr val="bg1">
        <a:lumMod val="75000"/>
      </a:schemeClr>
    </a:solidFill>
    <a:ln w="19050">
      <a:solidFill>
        <a:sysClr val="windowText" lastClr="000000"/>
      </a:solidFill>
    </a:ln>
  </c:spPr>
  <c:txPr>
    <a:bodyPr/>
    <a:lstStyle/>
    <a:p>
      <a:pPr>
        <a:defRPr b="1" i="0" baseline="0"/>
      </a:pPr>
      <a:endParaRPr lang="en-US"/>
    </a:p>
  </c:txPr>
  <c:printSettings>
    <c:headerFooter/>
    <c:pageMargins b="0.75000000000000633" l="0.70000000000000062" r="0.70000000000000062" t="0.75000000000000633"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12"/>
          <c:y val="6.9919072615923034E-2"/>
          <c:w val="0.50517825896762858"/>
          <c:h val="0.81410104986876641"/>
        </c:manualLayout>
      </c:layout>
      <c:barChart>
        <c:barDir val="col"/>
        <c:grouping val="clustered"/>
        <c:varyColors val="0"/>
        <c:ser>
          <c:idx val="0"/>
          <c:order val="0"/>
          <c:tx>
            <c:strRef>
              <c:f>'TWG 3.01.04'!$A$2</c:f>
              <c:strCache>
                <c:ptCount val="1"/>
                <c:pt idx="0">
                  <c:v>Develop Training Survey for DE Personnel</c:v>
                </c:pt>
              </c:strCache>
            </c:strRef>
          </c:tx>
          <c:spPr>
            <a:ln>
              <a:solidFill>
                <a:sysClr val="windowText" lastClr="000000"/>
              </a:solidFill>
            </a:ln>
          </c:spPr>
          <c:invertIfNegative val="0"/>
          <c:cat>
            <c:strRef>
              <c:f>'TWG 3.01.04'!$B$1</c:f>
              <c:strCache>
                <c:ptCount val="1"/>
                <c:pt idx="0">
                  <c:v>Completed</c:v>
                </c:pt>
              </c:strCache>
            </c:strRef>
          </c:cat>
          <c:val>
            <c:numRef>
              <c:f>'TWG 3.01.04'!$B$2</c:f>
              <c:numCache>
                <c:formatCode>0%</c:formatCode>
                <c:ptCount val="1"/>
                <c:pt idx="0">
                  <c:v>1</c:v>
                </c:pt>
              </c:numCache>
            </c:numRef>
          </c:val>
        </c:ser>
        <c:ser>
          <c:idx val="1"/>
          <c:order val="1"/>
          <c:tx>
            <c:strRef>
              <c:f>'TWG 3.01.04'!$A$3</c:f>
              <c:strCache>
                <c:ptCount val="1"/>
                <c:pt idx="0">
                  <c:v>Survey DE Personnel</c:v>
                </c:pt>
              </c:strCache>
            </c:strRef>
          </c:tx>
          <c:spPr>
            <a:ln>
              <a:solidFill>
                <a:sysClr val="windowText" lastClr="000000"/>
              </a:solidFill>
            </a:ln>
          </c:spPr>
          <c:invertIfNegative val="0"/>
          <c:cat>
            <c:strRef>
              <c:f>'TWG 3.01.04'!$B$1</c:f>
              <c:strCache>
                <c:ptCount val="1"/>
                <c:pt idx="0">
                  <c:v>Completed</c:v>
                </c:pt>
              </c:strCache>
            </c:strRef>
          </c:cat>
          <c:val>
            <c:numRef>
              <c:f>'TWG 3.01.04'!$B$3</c:f>
              <c:numCache>
                <c:formatCode>0%</c:formatCode>
                <c:ptCount val="1"/>
                <c:pt idx="0">
                  <c:v>1</c:v>
                </c:pt>
              </c:numCache>
            </c:numRef>
          </c:val>
        </c:ser>
        <c:ser>
          <c:idx val="2"/>
          <c:order val="2"/>
          <c:tx>
            <c:strRef>
              <c:f>'TWG 3.01.04'!$A$4</c:f>
              <c:strCache>
                <c:ptCount val="1"/>
                <c:pt idx="0">
                  <c:v>Research Training/Educational Needs</c:v>
                </c:pt>
              </c:strCache>
            </c:strRef>
          </c:tx>
          <c:spPr>
            <a:ln>
              <a:solidFill>
                <a:sysClr val="windowText" lastClr="000000"/>
              </a:solidFill>
            </a:ln>
          </c:spPr>
          <c:invertIfNegative val="0"/>
          <c:cat>
            <c:strRef>
              <c:f>'TWG 3.01.04'!$B$1</c:f>
              <c:strCache>
                <c:ptCount val="1"/>
                <c:pt idx="0">
                  <c:v>Completed</c:v>
                </c:pt>
              </c:strCache>
            </c:strRef>
          </c:cat>
          <c:val>
            <c:numRef>
              <c:f>'TWG 3.01.04'!$B$4</c:f>
              <c:numCache>
                <c:formatCode>0%</c:formatCode>
                <c:ptCount val="1"/>
                <c:pt idx="0">
                  <c:v>0.25</c:v>
                </c:pt>
              </c:numCache>
            </c:numRef>
          </c:val>
        </c:ser>
        <c:ser>
          <c:idx val="3"/>
          <c:order val="3"/>
          <c:tx>
            <c:strRef>
              <c:f>'TWG 3.01.04'!$A$5</c:f>
              <c:strCache>
                <c:ptCount val="1"/>
                <c:pt idx="0">
                  <c:v>Provide List of Training Opportunities to DE Personnel</c:v>
                </c:pt>
              </c:strCache>
            </c:strRef>
          </c:tx>
          <c:spPr>
            <a:ln>
              <a:solidFill>
                <a:sysClr val="windowText" lastClr="000000"/>
              </a:solidFill>
            </a:ln>
          </c:spPr>
          <c:invertIfNegative val="0"/>
          <c:cat>
            <c:strRef>
              <c:f>'TWG 3.01.04'!$B$1</c:f>
              <c:strCache>
                <c:ptCount val="1"/>
                <c:pt idx="0">
                  <c:v>Completed</c:v>
                </c:pt>
              </c:strCache>
            </c:strRef>
          </c:cat>
          <c:val>
            <c:numRef>
              <c:f>'TWG 3.01.04'!$B$5</c:f>
              <c:numCache>
                <c:formatCode>0%</c:formatCode>
                <c:ptCount val="1"/>
                <c:pt idx="0">
                  <c:v>0.02</c:v>
                </c:pt>
              </c:numCache>
            </c:numRef>
          </c:val>
        </c:ser>
        <c:ser>
          <c:idx val="4"/>
          <c:order val="4"/>
          <c:tx>
            <c:strRef>
              <c:f>'TWG 3.01.04'!$A$6</c:f>
              <c:strCache>
                <c:ptCount val="1"/>
                <c:pt idx="0">
                  <c:v>Make entries in to  the DMME University System</c:v>
                </c:pt>
              </c:strCache>
            </c:strRef>
          </c:tx>
          <c:spPr>
            <a:ln>
              <a:solidFill>
                <a:sysClr val="windowText" lastClr="000000"/>
              </a:solidFill>
            </a:ln>
          </c:spPr>
          <c:invertIfNegative val="0"/>
          <c:cat>
            <c:strRef>
              <c:f>'TWG 3.01.04'!$B$1</c:f>
              <c:strCache>
                <c:ptCount val="1"/>
                <c:pt idx="0">
                  <c:v>Completed</c:v>
                </c:pt>
              </c:strCache>
            </c:strRef>
          </c:cat>
          <c:val>
            <c:numRef>
              <c:f>'TWG 3.01.04'!$B$6</c:f>
              <c:numCache>
                <c:formatCode>0%</c:formatCode>
                <c:ptCount val="1"/>
                <c:pt idx="0">
                  <c:v>0.02</c:v>
                </c:pt>
              </c:numCache>
            </c:numRef>
          </c:val>
        </c:ser>
        <c:ser>
          <c:idx val="5"/>
          <c:order val="5"/>
          <c:tx>
            <c:strRef>
              <c:f>'TWG 3.01.04'!$A$7</c:f>
              <c:strCache>
                <c:ptCount val="1"/>
                <c:pt idx="0">
                  <c:v>Follow-up survey to DE Personnel to evaluate TWG's effectiveness by June 30, 2014.</c:v>
                </c:pt>
              </c:strCache>
            </c:strRef>
          </c:tx>
          <c:spPr>
            <a:ln>
              <a:solidFill>
                <a:sysClr val="windowText" lastClr="000000"/>
              </a:solidFill>
            </a:ln>
          </c:spPr>
          <c:invertIfNegative val="0"/>
          <c:cat>
            <c:strRef>
              <c:f>'TWG 3.01.04'!$B$1</c:f>
              <c:strCache>
                <c:ptCount val="1"/>
                <c:pt idx="0">
                  <c:v>Completed</c:v>
                </c:pt>
              </c:strCache>
            </c:strRef>
          </c:cat>
          <c:val>
            <c:numRef>
              <c:f>'TWG 3.01.04'!$B$7</c:f>
              <c:numCache>
                <c:formatCode>0%</c:formatCode>
                <c:ptCount val="1"/>
                <c:pt idx="0">
                  <c:v>0.02</c:v>
                </c:pt>
              </c:numCache>
            </c:numRef>
          </c:val>
        </c:ser>
        <c:dLbls>
          <c:showLegendKey val="0"/>
          <c:showVal val="0"/>
          <c:showCatName val="0"/>
          <c:showSerName val="0"/>
          <c:showPercent val="0"/>
          <c:showBubbleSize val="0"/>
        </c:dLbls>
        <c:gapWidth val="150"/>
        <c:axId val="204175672"/>
        <c:axId val="204176064"/>
      </c:barChart>
      <c:catAx>
        <c:axId val="204175672"/>
        <c:scaling>
          <c:orientation val="minMax"/>
        </c:scaling>
        <c:delete val="0"/>
        <c:axPos val="b"/>
        <c:numFmt formatCode="General" sourceLinked="0"/>
        <c:majorTickMark val="out"/>
        <c:minorTickMark val="none"/>
        <c:tickLblPos val="nextTo"/>
        <c:txPr>
          <a:bodyPr/>
          <a:lstStyle/>
          <a:p>
            <a:pPr>
              <a:defRPr b="1"/>
            </a:pPr>
            <a:endParaRPr lang="en-US"/>
          </a:p>
        </c:txPr>
        <c:crossAx val="204176064"/>
        <c:crosses val="autoZero"/>
        <c:auto val="1"/>
        <c:lblAlgn val="ctr"/>
        <c:lblOffset val="100"/>
        <c:noMultiLvlLbl val="0"/>
      </c:catAx>
      <c:valAx>
        <c:axId val="204176064"/>
        <c:scaling>
          <c:orientation val="minMax"/>
        </c:scaling>
        <c:delete val="0"/>
        <c:axPos val="l"/>
        <c:majorGridlines/>
        <c:numFmt formatCode="0%" sourceLinked="1"/>
        <c:majorTickMark val="out"/>
        <c:minorTickMark val="none"/>
        <c:tickLblPos val="nextTo"/>
        <c:crossAx val="204175672"/>
        <c:crosses val="autoZero"/>
        <c:crossBetween val="between"/>
      </c:valAx>
      <c:spPr>
        <a:solidFill>
          <a:schemeClr val="bg1">
            <a:lumMod val="95000"/>
          </a:schemeClr>
        </a:solidFill>
        <a:ln>
          <a:solidFill>
            <a:sysClr val="windowText" lastClr="000000"/>
          </a:solidFill>
        </a:ln>
      </c:spPr>
    </c:plotArea>
    <c:legend>
      <c:legendPos val="r"/>
      <c:layout>
        <c:manualLayout>
          <c:xMode val="edge"/>
          <c:yMode val="edge"/>
          <c:x val="0.63336252544491756"/>
          <c:y val="2.6851893513311079E-2"/>
          <c:w val="0.34997100424791189"/>
          <c:h val="0.94312185976752905"/>
        </c:manualLayout>
      </c:layout>
      <c:overlay val="0"/>
      <c:spPr>
        <a:solidFill>
          <a:schemeClr val="bg1">
            <a:lumMod val="95000"/>
          </a:schemeClr>
        </a:solidFill>
        <a:ln>
          <a:solidFill>
            <a:sysClr val="windowText" lastClr="000000"/>
          </a:solidFill>
        </a:ln>
      </c:spPr>
      <c:txPr>
        <a:bodyPr/>
        <a:lstStyle/>
        <a:p>
          <a:pPr>
            <a:defRPr sz="700" b="1" i="0" baseline="0"/>
          </a:pPr>
          <a:endParaRPr lang="en-US"/>
        </a:p>
      </c:txPr>
    </c:legend>
    <c:plotVisOnly val="1"/>
    <c:dispBlanksAs val="gap"/>
    <c:showDLblsOverMax val="0"/>
  </c:chart>
  <c:spPr>
    <a:solidFill>
      <a:schemeClr val="bg1">
        <a:lumMod val="75000"/>
      </a:schemeClr>
    </a:solidFill>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icrosoft Sans Serif"/>
                <a:ea typeface="Microsoft Sans Serif"/>
                <a:cs typeface="Microsoft Sans Serif"/>
              </a:defRPr>
            </a:pPr>
            <a:r>
              <a:rPr lang="en-US"/>
              <a:t>Do you plan to use any of the "Optional Training" information provided in the "Training" file folder on DE Shares folder to find other training of specific programmatic interest to you?</a:t>
            </a:r>
          </a:p>
        </c:rich>
      </c:tx>
      <c:layout>
        <c:manualLayout>
          <c:xMode val="edge"/>
          <c:yMode val="edge"/>
          <c:x val="0.11979186976431933"/>
          <c:y val="3.5294168333766571E-2"/>
        </c:manualLayout>
      </c:layout>
      <c:overlay val="0"/>
      <c:spPr>
        <a:noFill/>
        <a:ln w="25400">
          <a:noFill/>
        </a:ln>
      </c:spPr>
    </c:title>
    <c:autoTitleDeleted val="0"/>
    <c:plotArea>
      <c:layout>
        <c:manualLayout>
          <c:layoutTarget val="inner"/>
          <c:xMode val="edge"/>
          <c:yMode val="edge"/>
          <c:x val="0.27430602061974613"/>
          <c:y val="0.29411806944805557"/>
          <c:w val="0.36632006551117974"/>
          <c:h val="0.62058912653539688"/>
        </c:manualLayout>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Lbls>
            <c:spPr>
              <a:noFill/>
              <a:ln>
                <a:noFill/>
              </a:ln>
              <a:effectLst/>
            </c:spPr>
            <c:txPr>
              <a:bodyPr/>
              <a:lstStyle/>
              <a:p>
                <a:pPr>
                  <a:defRPr sz="900"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'[3]Question 2'!$A$4:$A$5</c:f>
              <c:strCache>
                <c:ptCount val="2"/>
                <c:pt idx="0">
                  <c:v>Yes</c:v>
                </c:pt>
                <c:pt idx="1">
                  <c:v>No</c:v>
                </c:pt>
              </c:strCache>
            </c:strRef>
          </c:cat>
          <c:val>
            <c:numRef>
              <c:f>'[3]Question 2'!$C$4:$C$5</c:f>
              <c:numCache>
                <c:formatCode>General</c:formatCode>
                <c:ptCount val="2"/>
                <c:pt idx="0">
                  <c:v>0.88900000000000001</c:v>
                </c:pt>
                <c:pt idx="1">
                  <c:v>0.111</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76937289271589726"/>
          <c:y val="0.41796488310248503"/>
          <c:w val="0.11797455142668604"/>
          <c:h val="0.4124993286730247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000000"/>
      </a:solidFill>
      <a:prstDash val="solid"/>
    </a:ln>
  </c:spPr>
  <c:txPr>
    <a:bodyPr/>
    <a:lstStyle/>
    <a:p>
      <a:pPr>
        <a:defRPr sz="1000" b="0" i="0" u="none" strike="noStrike" baseline="0">
          <a:solidFill>
            <a:srgbClr val="000000"/>
          </a:solidFill>
          <a:latin typeface="Microsoft Sans Serif"/>
          <a:ea typeface="Microsoft Sans Serif"/>
          <a:cs typeface="Microsoft Sans Serif"/>
        </a:defRPr>
      </a:pPr>
      <a:endParaRPr lang="en-US"/>
    </a:p>
  </c:txPr>
  <c:printSettings>
    <c:headerFooter alignWithMargins="0"/>
    <c:pageMargins b="1" l="0.75000000000000155" r="0.7500000000000015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icrosoft Sans Serif"/>
                <a:ea typeface="Microsoft Sans Serif"/>
                <a:cs typeface="Microsoft Sans Serif"/>
              </a:defRPr>
            </a:pPr>
            <a:r>
              <a:rPr lang="en-US"/>
              <a:t>How helpful were the customer representatives at DMME?</a:t>
            </a:r>
          </a:p>
        </c:rich>
      </c:tx>
      <c:layout>
        <c:manualLayout>
          <c:xMode val="edge"/>
          <c:yMode val="edge"/>
          <c:x val="0.15451415085542705"/>
          <c:y val="3.5294168333766571E-2"/>
        </c:manualLayout>
      </c:layout>
      <c:overlay val="0"/>
      <c:spPr>
        <a:noFill/>
        <a:ln w="25400">
          <a:noFill/>
        </a:ln>
      </c:spPr>
    </c:title>
    <c:autoTitleDeleted val="0"/>
    <c:plotArea>
      <c:layout>
        <c:manualLayout>
          <c:layoutTarget val="inner"/>
          <c:xMode val="edge"/>
          <c:yMode val="edge"/>
          <c:x val="0.17361140545553524"/>
          <c:y val="0.20000028722467719"/>
          <c:w val="0.41840348714784059"/>
          <c:h val="0.70882454736981348"/>
        </c:manualLayout>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layout>
                <c:manualLayout>
                  <c:x val="-8.806767643627901E-2"/>
                  <c:y val="-0.22680839895013141"/>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'[5]Question 5'!$A$4:$A$8</c:f>
              <c:strCache>
                <c:ptCount val="5"/>
                <c:pt idx="0">
                  <c:v>Extremely helpful</c:v>
                </c:pt>
                <c:pt idx="1">
                  <c:v>Very helpful</c:v>
                </c:pt>
                <c:pt idx="2">
                  <c:v>Moderately helpful</c:v>
                </c:pt>
                <c:pt idx="3">
                  <c:v>Slightly helpful</c:v>
                </c:pt>
                <c:pt idx="4">
                  <c:v>Not at all helpful</c:v>
                </c:pt>
              </c:strCache>
            </c:strRef>
          </c:cat>
          <c:val>
            <c:numRef>
              <c:f>'[5]Question 5'!$C$4:$C$8</c:f>
              <c:numCache>
                <c:formatCode>General</c:formatCode>
                <c:ptCount val="5"/>
                <c:pt idx="0">
                  <c:v>0.75</c:v>
                </c:pt>
                <c:pt idx="1">
                  <c:v>0.125</c:v>
                </c:pt>
                <c:pt idx="2">
                  <c:v>0</c:v>
                </c:pt>
                <c:pt idx="3">
                  <c:v>0</c:v>
                </c:pt>
                <c:pt idx="4">
                  <c:v>0.125</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70486238699329251"/>
          <c:y val="0.2901966960012351"/>
          <c:w val="0.22569482709219546"/>
          <c:h val="0.4960787401574814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000000"/>
      </a:solidFill>
      <a:prstDash val="solid"/>
    </a:ln>
  </c:spPr>
  <c:txPr>
    <a:bodyPr/>
    <a:lstStyle/>
    <a:p>
      <a:pPr>
        <a:defRPr sz="1000" b="0" i="0" u="none" strike="noStrike" baseline="0">
          <a:solidFill>
            <a:srgbClr val="000000"/>
          </a:solidFill>
          <a:latin typeface="Microsoft Sans Serif"/>
          <a:ea typeface="Microsoft Sans Serif"/>
          <a:cs typeface="Microsoft Sans Serif"/>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00937382827181"/>
          <c:y val="0.10778900483378778"/>
          <c:w val="0.74708983040140853"/>
          <c:h val="0.81429881642154212"/>
        </c:manualLayout>
      </c:layout>
      <c:barChart>
        <c:barDir val="bar"/>
        <c:grouping val="clustered"/>
        <c:varyColors val="0"/>
        <c:ser>
          <c:idx val="0"/>
          <c:order val="0"/>
          <c:tx>
            <c:strRef>
              <c:f>'AFV &amp; Sites 1.04.10'!$A$16</c:f>
              <c:strCache>
                <c:ptCount val="1"/>
                <c:pt idx="0">
                  <c:v>January - June 2013</c:v>
                </c:pt>
              </c:strCache>
            </c:strRef>
          </c:tx>
          <c:spPr>
            <a:ln>
              <a:solidFill>
                <a:prstClr val="black"/>
              </a:solidFill>
            </a:ln>
          </c:spPr>
          <c:invertIfNegative val="0"/>
          <c:dLbls>
            <c:dLbl>
              <c:idx val="0"/>
              <c:layout>
                <c:manualLayout>
                  <c:x val="0"/>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335966754847002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645762442778401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9.29152488555695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840722495895034E-3"/>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6666684164484033E-3"/>
                  <c:y val="4.813479562041608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1.04.10'!$B$16:$I$16</c:f>
              <c:numCache>
                <c:formatCode>General</c:formatCode>
                <c:ptCount val="8"/>
                <c:pt idx="0">
                  <c:v>1386</c:v>
                </c:pt>
                <c:pt idx="1">
                  <c:v>8522</c:v>
                </c:pt>
                <c:pt idx="2">
                  <c:v>1690</c:v>
                </c:pt>
                <c:pt idx="3">
                  <c:v>225</c:v>
                </c:pt>
                <c:pt idx="4">
                  <c:v>4357</c:v>
                </c:pt>
                <c:pt idx="5">
                  <c:v>450</c:v>
                </c:pt>
                <c:pt idx="6">
                  <c:v>16630</c:v>
                </c:pt>
                <c:pt idx="7">
                  <c:v>59498</c:v>
                </c:pt>
              </c:numCache>
            </c:numRef>
          </c:val>
        </c:ser>
        <c:ser>
          <c:idx val="1"/>
          <c:order val="1"/>
          <c:tx>
            <c:strRef>
              <c:f>'AFV &amp; Sites 1.04.10'!$A$17</c:f>
              <c:strCache>
                <c:ptCount val="1"/>
                <c:pt idx="0">
                  <c:v>July - Dec. 2012</c:v>
                </c:pt>
              </c:strCache>
            </c:strRef>
          </c:tx>
          <c:spPr>
            <a:solidFill>
              <a:srgbClr val="FF0000"/>
            </a:solidFill>
            <a:ln>
              <a:solidFill>
                <a:prstClr val="black"/>
              </a:solidFill>
            </a:ln>
          </c:spPr>
          <c:invertIfNegative val="0"/>
          <c:dLbls>
            <c:dLbl>
              <c:idx val="1"/>
              <c:layout>
                <c:manualLayout>
                  <c:x val="-3.3333342082242402E-3"/>
                  <c:y val="-4.813479562041490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28407224958947E-3"/>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1.04.10'!$B$17:$I$17</c:f>
              <c:numCache>
                <c:formatCode>General</c:formatCode>
                <c:ptCount val="8"/>
                <c:pt idx="0">
                  <c:v>1301</c:v>
                </c:pt>
                <c:pt idx="1">
                  <c:v>7058</c:v>
                </c:pt>
                <c:pt idx="2">
                  <c:v>1665</c:v>
                </c:pt>
                <c:pt idx="3">
                  <c:v>130</c:v>
                </c:pt>
                <c:pt idx="4">
                  <c:v>4620</c:v>
                </c:pt>
                <c:pt idx="5">
                  <c:v>430</c:v>
                </c:pt>
                <c:pt idx="6">
                  <c:v>15204</c:v>
                </c:pt>
                <c:pt idx="7">
                  <c:v>58184</c:v>
                </c:pt>
              </c:numCache>
            </c:numRef>
          </c:val>
        </c:ser>
        <c:ser>
          <c:idx val="2"/>
          <c:order val="2"/>
          <c:tx>
            <c:strRef>
              <c:f>'AFV &amp; Sites 1.04.10'!$A$18</c:f>
              <c:strCache>
                <c:ptCount val="1"/>
                <c:pt idx="0">
                  <c:v>January - June 2012</c:v>
                </c:pt>
              </c:strCache>
            </c:strRef>
          </c:tx>
          <c:spPr>
            <a:ln>
              <a:solidFill>
                <a:prstClr val="black"/>
              </a:solidFill>
            </a:ln>
          </c:spPr>
          <c:invertIfNegative val="0"/>
          <c:dLbls>
            <c:dLbl>
              <c:idx val="0"/>
              <c:layout>
                <c:manualLayout>
                  <c:x val="0"/>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62695912408325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5681444991789817E-3"/>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5681444991789817E-3"/>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1.04.10'!$B$18:$I$18</c:f>
              <c:numCache>
                <c:formatCode>General</c:formatCode>
                <c:ptCount val="8"/>
                <c:pt idx="0">
                  <c:v>1269</c:v>
                </c:pt>
                <c:pt idx="1">
                  <c:v>6843</c:v>
                </c:pt>
                <c:pt idx="2">
                  <c:v>2463</c:v>
                </c:pt>
                <c:pt idx="3">
                  <c:v>128</c:v>
                </c:pt>
                <c:pt idx="4">
                  <c:v>4226</c:v>
                </c:pt>
                <c:pt idx="5">
                  <c:v>426</c:v>
                </c:pt>
                <c:pt idx="6">
                  <c:v>14399</c:v>
                </c:pt>
                <c:pt idx="7">
                  <c:v>56792</c:v>
                </c:pt>
              </c:numCache>
            </c:numRef>
          </c:val>
        </c:ser>
        <c:ser>
          <c:idx val="3"/>
          <c:order val="3"/>
          <c:tx>
            <c:strRef>
              <c:f>'AFV &amp; Sites 1.04.10'!$A$19</c:f>
              <c:strCache>
                <c:ptCount val="1"/>
                <c:pt idx="0">
                  <c:v>August - Dec. 2011</c:v>
                </c:pt>
              </c:strCache>
            </c:strRef>
          </c:tx>
          <c:spPr>
            <a:solidFill>
              <a:srgbClr val="B07BD7"/>
            </a:solidFill>
            <a:ln>
              <a:solidFill>
                <a:sysClr val="windowText" lastClr="000000"/>
              </a:solidFill>
            </a:ln>
          </c:spPr>
          <c:invertIfNegative val="0"/>
          <c:dLbls>
            <c:dLbl>
              <c:idx val="0"/>
              <c:layout>
                <c:manualLayout>
                  <c:x val="0"/>
                  <c:y val="-9.29152488555695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62695912408316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9.291524885556954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2840722495895034E-3"/>
                  <c:y val="-4.645762442778484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5681444991789817E-3"/>
                  <c:y val="-4.645762442778497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9.6269591240831648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6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'AFV &amp; Sites 1.04.10'!$B$15:$I$15</c:f>
              <c:strCache>
                <c:ptCount val="8"/>
                <c:pt idx="0">
                  <c:v>CNG</c:v>
                </c:pt>
                <c:pt idx="1">
                  <c:v>E85</c:v>
                </c:pt>
                <c:pt idx="2">
                  <c:v>HEV</c:v>
                </c:pt>
                <c:pt idx="3">
                  <c:v>Elec</c:v>
                </c:pt>
                <c:pt idx="4">
                  <c:v>Biod</c:v>
                </c:pt>
                <c:pt idx="5">
                  <c:v>LPG</c:v>
                </c:pt>
                <c:pt idx="6">
                  <c:v>Total AFV</c:v>
                </c:pt>
                <c:pt idx="7">
                  <c:v>Total Vehicles</c:v>
                </c:pt>
              </c:strCache>
            </c:strRef>
          </c:cat>
          <c:val>
            <c:numRef>
              <c:f>'AFV &amp; Sites 1.04.10'!$B$19:$I$19</c:f>
              <c:numCache>
                <c:formatCode>General</c:formatCode>
                <c:ptCount val="8"/>
                <c:pt idx="0">
                  <c:v>711</c:v>
                </c:pt>
                <c:pt idx="1">
                  <c:v>5811</c:v>
                </c:pt>
                <c:pt idx="2">
                  <c:v>790</c:v>
                </c:pt>
                <c:pt idx="3">
                  <c:v>122</c:v>
                </c:pt>
                <c:pt idx="4">
                  <c:v>4855</c:v>
                </c:pt>
                <c:pt idx="5">
                  <c:v>389</c:v>
                </c:pt>
                <c:pt idx="6">
                  <c:v>12678</c:v>
                </c:pt>
                <c:pt idx="7">
                  <c:v>53273</c:v>
                </c:pt>
              </c:numCache>
            </c:numRef>
          </c:val>
        </c:ser>
        <c:dLbls>
          <c:showLegendKey val="0"/>
          <c:showVal val="0"/>
          <c:showCatName val="0"/>
          <c:showSerName val="0"/>
          <c:showPercent val="0"/>
          <c:showBubbleSize val="0"/>
        </c:dLbls>
        <c:gapWidth val="150"/>
        <c:axId val="203218136"/>
        <c:axId val="203222616"/>
      </c:barChart>
      <c:catAx>
        <c:axId val="203218136"/>
        <c:scaling>
          <c:orientation val="minMax"/>
        </c:scaling>
        <c:delete val="0"/>
        <c:axPos val="l"/>
        <c:numFmt formatCode="General" sourceLinked="1"/>
        <c:majorTickMark val="out"/>
        <c:minorTickMark val="none"/>
        <c:tickLblPos val="nextTo"/>
        <c:txPr>
          <a:bodyPr/>
          <a:lstStyle/>
          <a:p>
            <a:pPr>
              <a:defRPr sz="800" baseline="0"/>
            </a:pPr>
            <a:endParaRPr lang="en-US"/>
          </a:p>
        </c:txPr>
        <c:crossAx val="203222616"/>
        <c:crosses val="autoZero"/>
        <c:auto val="1"/>
        <c:lblAlgn val="ctr"/>
        <c:lblOffset val="100"/>
        <c:noMultiLvlLbl val="0"/>
      </c:catAx>
      <c:valAx>
        <c:axId val="203222616"/>
        <c:scaling>
          <c:orientation val="minMax"/>
        </c:scaling>
        <c:delete val="0"/>
        <c:axPos val="b"/>
        <c:majorGridlines/>
        <c:numFmt formatCode="General" sourceLinked="1"/>
        <c:majorTickMark val="out"/>
        <c:minorTickMark val="none"/>
        <c:tickLblPos val="nextTo"/>
        <c:txPr>
          <a:bodyPr/>
          <a:lstStyle/>
          <a:p>
            <a:pPr>
              <a:defRPr sz="800" baseline="0"/>
            </a:pPr>
            <a:endParaRPr lang="en-US"/>
          </a:p>
        </c:txPr>
        <c:crossAx val="203218136"/>
        <c:crosses val="autoZero"/>
        <c:crossBetween val="between"/>
      </c:valAx>
      <c:spPr>
        <a:ln w="12700">
          <a:solidFill>
            <a:sysClr val="windowText" lastClr="000000"/>
          </a:solidFill>
        </a:ln>
      </c:spPr>
    </c:plotArea>
    <c:legend>
      <c:legendPos val="r"/>
      <c:layout>
        <c:manualLayout>
          <c:xMode val="edge"/>
          <c:yMode val="edge"/>
          <c:x val="0.55885341918467224"/>
          <c:y val="0.45726447264743347"/>
          <c:w val="0.30986727293104616"/>
          <c:h val="0.27943158491584608"/>
        </c:manualLayout>
      </c:layout>
      <c:overlay val="0"/>
      <c:spPr>
        <a:solidFill>
          <a:schemeClr val="bg1">
            <a:lumMod val="75000"/>
          </a:schemeClr>
        </a:solidFill>
        <a:ln w="15875">
          <a:solidFill>
            <a:sysClr val="windowText" lastClr="000000"/>
          </a:solidFill>
        </a:ln>
      </c:spPr>
      <c:txPr>
        <a:bodyPr/>
        <a:lstStyle/>
        <a:p>
          <a:pPr>
            <a:defRPr sz="900" b="1" i="0" baseline="0"/>
          </a:pPr>
          <a:endParaRPr lang="en-US"/>
        </a:p>
      </c:txPr>
    </c:legend>
    <c:plotVisOnly val="1"/>
    <c:dispBlanksAs val="gap"/>
    <c:showDLblsOverMax val="0"/>
  </c:chart>
  <c:spPr>
    <a:solidFill>
      <a:schemeClr val="bg1">
        <a:lumMod val="85000"/>
      </a:schemeClr>
    </a:solidFill>
    <a:ln w="9525">
      <a:solidFill>
        <a:sysClr val="windowText" lastClr="000000"/>
      </a:solidFill>
    </a:ln>
  </c:spPr>
  <c:printSettings>
    <c:headerFooter/>
    <c:pageMargins b="0.75000000000000699" l="0.70000000000000062" r="0.70000000000000062" t="0.7500000000000069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3918837068442"/>
          <c:y val="0.13473388743073791"/>
          <c:w val="0.74057528523220306"/>
          <c:h val="0.71592993584135312"/>
        </c:manualLayout>
      </c:layout>
      <c:barChart>
        <c:barDir val="col"/>
        <c:grouping val="clustered"/>
        <c:varyColors val="0"/>
        <c:ser>
          <c:idx val="0"/>
          <c:order val="0"/>
          <c:spPr>
            <a:ln>
              <a:solidFill>
                <a:sysClr val="windowText" lastClr="000000"/>
              </a:solidFill>
            </a:ln>
          </c:spPr>
          <c:invertIfNegative val="0"/>
          <c:dLbls>
            <c:dLbl>
              <c:idx val="0"/>
              <c:layout>
                <c:manualLayout>
                  <c:x val="6.017105004731552E-4"/>
                  <c:y val="0.1505553805774318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871794871794893E-2"/>
                  <c:y val="0.11574074074074174"/>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lumMod val="95000"/>
                </a:schemeClr>
              </a:solidFill>
              <a:ln>
                <a:solidFill>
                  <a:sysClr val="windowText" lastClr="000000"/>
                </a:solidFill>
              </a:ln>
            </c:spPr>
            <c:txPr>
              <a:bodyPr/>
              <a:lstStyle/>
              <a:p>
                <a:pPr>
                  <a:defRPr sz="10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'Demand Response 2.03.04'!$B$1</c:f>
              <c:strCache>
                <c:ptCount val="1"/>
                <c:pt idx="0">
                  <c:v>Actual Payments</c:v>
                </c:pt>
              </c:strCache>
            </c:strRef>
          </c:cat>
          <c:val>
            <c:numRef>
              <c:f>'Demand Response 2.03.04'!$B$2</c:f>
              <c:numCache>
                <c:formatCode>_("$"* #,##0_);_("$"* \(#,##0\);_("$"* "-"??_);_(@_)</c:formatCode>
                <c:ptCount val="1"/>
                <c:pt idx="0">
                  <c:v>1235177.94</c:v>
                </c:pt>
              </c:numCache>
            </c:numRef>
          </c:val>
        </c:ser>
        <c:ser>
          <c:idx val="1"/>
          <c:order val="1"/>
          <c:spPr>
            <a:solidFill>
              <a:srgbClr val="C00000"/>
            </a:solidFill>
            <a:ln>
              <a:solidFill>
                <a:sysClr val="windowText" lastClr="000000"/>
              </a:solidFill>
            </a:ln>
          </c:spPr>
          <c:invertIfNegative val="0"/>
          <c:dLbls>
            <c:dLbl>
              <c:idx val="0"/>
              <c:layout>
                <c:manualLayout>
                  <c:x val="0"/>
                  <c:y val="0.11733333333333333"/>
                </c:manualLayout>
              </c:layout>
              <c:tx>
                <c:rich>
                  <a:bodyPr/>
                  <a:lstStyle/>
                  <a:p>
                    <a:r>
                      <a:rPr lang="en-US"/>
                      <a:t> $1,378,633 </a:t>
                    </a:r>
                  </a:p>
                </c:rich>
              </c:tx>
              <c:showLegendKey val="0"/>
              <c:showVal val="1"/>
              <c:showCatName val="0"/>
              <c:showSerName val="0"/>
              <c:showPercent val="0"/>
              <c:showBubbleSize val="0"/>
              <c:extLst>
                <c:ext xmlns:c15="http://schemas.microsoft.com/office/drawing/2012/chart" uri="{CE6537A1-D6FC-4f65-9D91-7224C49458BB}"/>
              </c:extLst>
            </c:dLbl>
            <c:spPr>
              <a:solidFill>
                <a:prstClr val="white"/>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'Demand Response 2.03.04'!$B$1</c:f>
              <c:strCache>
                <c:ptCount val="1"/>
                <c:pt idx="0">
                  <c:v>Actual Payments</c:v>
                </c:pt>
              </c:strCache>
            </c:strRef>
          </c:cat>
          <c:val>
            <c:numRef>
              <c:f>'Demand Response 2.03.04'!$B$3</c:f>
              <c:numCache>
                <c:formatCode>_("$"* #,##0_);_("$"* \(#,##0\);_("$"* "-"??_);_(@_)</c:formatCode>
                <c:ptCount val="1"/>
                <c:pt idx="0">
                  <c:v>1574090.16</c:v>
                </c:pt>
              </c:numCache>
            </c:numRef>
          </c:val>
        </c:ser>
        <c:dLbls>
          <c:showLegendKey val="0"/>
          <c:showVal val="0"/>
          <c:showCatName val="0"/>
          <c:showSerName val="0"/>
          <c:showPercent val="0"/>
          <c:showBubbleSize val="0"/>
        </c:dLbls>
        <c:gapWidth val="150"/>
        <c:axId val="153943808"/>
        <c:axId val="203538544"/>
      </c:barChart>
      <c:catAx>
        <c:axId val="153943808"/>
        <c:scaling>
          <c:orientation val="minMax"/>
        </c:scaling>
        <c:delete val="0"/>
        <c:axPos val="b"/>
        <c:numFmt formatCode="General" sourceLinked="0"/>
        <c:majorTickMark val="out"/>
        <c:minorTickMark val="none"/>
        <c:tickLblPos val="nextTo"/>
        <c:crossAx val="203538544"/>
        <c:crosses val="autoZero"/>
        <c:auto val="1"/>
        <c:lblAlgn val="ctr"/>
        <c:lblOffset val="100"/>
        <c:noMultiLvlLbl val="0"/>
      </c:catAx>
      <c:valAx>
        <c:axId val="203538544"/>
        <c:scaling>
          <c:orientation val="minMax"/>
        </c:scaling>
        <c:delete val="0"/>
        <c:axPos val="l"/>
        <c:majorGridlines/>
        <c:numFmt formatCode="_(&quot;$&quot;* #,##0_);_(&quot;$&quot;* \(#,##0\);_(&quot;$&quot;* &quot;-&quot;??_);_(@_)" sourceLinked="1"/>
        <c:majorTickMark val="out"/>
        <c:minorTickMark val="none"/>
        <c:tickLblPos val="nextTo"/>
        <c:crossAx val="153943808"/>
        <c:crosses val="autoZero"/>
        <c:crossBetween val="between"/>
      </c:valAx>
      <c:spPr>
        <a:solidFill>
          <a:schemeClr val="bg1">
            <a:lumMod val="85000"/>
          </a:schemeClr>
        </a:solidFill>
        <a:ln>
          <a:solidFill>
            <a:sysClr val="windowText" lastClr="000000"/>
          </a:solidFill>
        </a:ln>
      </c:spPr>
    </c:plotArea>
    <c:plotVisOnly val="1"/>
    <c:dispBlanksAs val="gap"/>
    <c:showDLblsOverMax val="0"/>
  </c:chart>
  <c:spPr>
    <a:solidFill>
      <a:schemeClr val="bg1">
        <a:lumMod val="75000"/>
      </a:schemeClr>
    </a:solidFill>
    <a:ln w="9525">
      <a:solidFill>
        <a:sysClr val="windowText" lastClr="000000"/>
      </a:solidFill>
    </a:ln>
  </c:spPr>
  <c:txPr>
    <a:bodyPr/>
    <a:lstStyle/>
    <a:p>
      <a:pPr>
        <a:defRPr b="1" i="0" baseline="0"/>
      </a:pPr>
      <a:endParaRPr lang="en-US"/>
    </a:p>
  </c:txPr>
  <c:printSettings>
    <c:headerFooter/>
    <c:pageMargins b="0.75000000000000655" l="0.70000000000000062" r="0.70000000000000062" t="0.750000000000006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77371760568717"/>
          <c:y val="0.11197450232665172"/>
          <c:w val="0.83835435619091292"/>
          <c:h val="0.57946634629523985"/>
        </c:manualLayout>
      </c:layout>
      <c:barChart>
        <c:barDir val="col"/>
        <c:grouping val="clustered"/>
        <c:varyColors val="0"/>
        <c:ser>
          <c:idx val="0"/>
          <c:order val="0"/>
          <c:spPr>
            <a:ln>
              <a:solidFill>
                <a:sysClr val="windowText" lastClr="000000"/>
              </a:solidFill>
            </a:ln>
          </c:spPr>
          <c:invertIfNegative val="0"/>
          <c:dPt>
            <c:idx val="1"/>
            <c:invertIfNegative val="0"/>
            <c:bubble3D val="0"/>
            <c:spPr>
              <a:solidFill>
                <a:srgbClr val="C00000"/>
              </a:solidFill>
              <a:ln>
                <a:solidFill>
                  <a:sysClr val="windowText" lastClr="000000"/>
                </a:solidFill>
              </a:ln>
            </c:spPr>
          </c:dPt>
          <c:dPt>
            <c:idx val="2"/>
            <c:invertIfNegative val="0"/>
            <c:bubble3D val="0"/>
            <c:spPr>
              <a:solidFill>
                <a:srgbClr val="82C836"/>
              </a:solidFill>
              <a:ln>
                <a:solidFill>
                  <a:sysClr val="windowText" lastClr="000000"/>
                </a:solidFill>
              </a:ln>
            </c:spPr>
          </c:dPt>
          <c:dPt>
            <c:idx val="4"/>
            <c:invertIfNegative val="0"/>
            <c:bubble3D val="0"/>
            <c:spPr>
              <a:solidFill>
                <a:srgbClr val="C00000"/>
              </a:solidFill>
              <a:ln>
                <a:solidFill>
                  <a:sysClr val="windowText" lastClr="000000"/>
                </a:solidFill>
              </a:ln>
            </c:spPr>
          </c:dPt>
          <c:dPt>
            <c:idx val="5"/>
            <c:invertIfNegative val="0"/>
            <c:bubble3D val="0"/>
            <c:spPr>
              <a:solidFill>
                <a:srgbClr val="82C836"/>
              </a:solidFill>
              <a:ln>
                <a:solidFill>
                  <a:sysClr val="windowText" lastClr="000000"/>
                </a:solidFill>
              </a:ln>
            </c:spPr>
          </c:dPt>
          <c:dPt>
            <c:idx val="7"/>
            <c:invertIfNegative val="0"/>
            <c:bubble3D val="0"/>
            <c:spPr>
              <a:solidFill>
                <a:srgbClr val="C00000"/>
              </a:solidFill>
              <a:ln>
                <a:solidFill>
                  <a:sysClr val="windowText" lastClr="000000"/>
                </a:solidFill>
              </a:ln>
            </c:spPr>
          </c:dPt>
          <c:dPt>
            <c:idx val="8"/>
            <c:invertIfNegative val="0"/>
            <c:bubble3D val="0"/>
            <c:spPr>
              <a:solidFill>
                <a:srgbClr val="82C836"/>
              </a:solidFill>
              <a:ln>
                <a:solidFill>
                  <a:sysClr val="windowText" lastClr="000000"/>
                </a:solidFill>
              </a:ln>
            </c:spPr>
          </c:dPt>
          <c:dPt>
            <c:idx val="10"/>
            <c:invertIfNegative val="0"/>
            <c:bubble3D val="0"/>
            <c:spPr>
              <a:solidFill>
                <a:srgbClr val="C00000"/>
              </a:solidFill>
              <a:ln>
                <a:solidFill>
                  <a:sysClr val="windowText" lastClr="000000"/>
                </a:solidFill>
              </a:ln>
            </c:spPr>
          </c:dPt>
          <c:dPt>
            <c:idx val="11"/>
            <c:invertIfNegative val="0"/>
            <c:bubble3D val="0"/>
            <c:spPr>
              <a:solidFill>
                <a:srgbClr val="82C836"/>
              </a:solidFill>
              <a:ln>
                <a:solidFill>
                  <a:sysClr val="windowText" lastClr="000000"/>
                </a:solidFill>
              </a:ln>
            </c:spPr>
          </c:dPt>
          <c:dPt>
            <c:idx val="13"/>
            <c:invertIfNegative val="0"/>
            <c:bubble3D val="0"/>
            <c:spPr>
              <a:solidFill>
                <a:srgbClr val="C00000"/>
              </a:solidFill>
              <a:ln>
                <a:solidFill>
                  <a:sysClr val="windowText" lastClr="000000"/>
                </a:solidFill>
              </a:ln>
            </c:spPr>
          </c:dPt>
          <c:dPt>
            <c:idx val="14"/>
            <c:invertIfNegative val="0"/>
            <c:bubble3D val="0"/>
            <c:spPr>
              <a:solidFill>
                <a:srgbClr val="82C836"/>
              </a:solidFill>
              <a:ln>
                <a:solidFill>
                  <a:sysClr val="windowText" lastClr="000000"/>
                </a:solidFill>
              </a:ln>
            </c:spPr>
          </c:dPt>
          <c:dPt>
            <c:idx val="16"/>
            <c:invertIfNegative val="0"/>
            <c:bubble3D val="0"/>
            <c:spPr>
              <a:solidFill>
                <a:srgbClr val="C00000"/>
              </a:solidFill>
              <a:ln>
                <a:solidFill>
                  <a:sysClr val="windowText" lastClr="000000"/>
                </a:solidFill>
              </a:ln>
            </c:spPr>
          </c:dPt>
          <c:dPt>
            <c:idx val="17"/>
            <c:invertIfNegative val="0"/>
            <c:bubble3D val="0"/>
            <c:spPr>
              <a:solidFill>
                <a:srgbClr val="00B050"/>
              </a:solidFill>
              <a:ln>
                <a:solidFill>
                  <a:sysClr val="windowText" lastClr="000000"/>
                </a:solidFill>
              </a:ln>
            </c:spPr>
          </c:dPt>
          <c:cat>
            <c:strRef>
              <c:f>'Performance Contracting 2.02.06'!$A$1:$A$15</c:f>
              <c:strCache>
                <c:ptCount val="15"/>
                <c:pt idx="0">
                  <c:v>Contract $ FY09</c:v>
                </c:pt>
                <c:pt idx="1">
                  <c:v>Guaranteed $ Savings FY09</c:v>
                </c:pt>
                <c:pt idx="2">
                  <c:v>Actual $ Savings FY09</c:v>
                </c:pt>
                <c:pt idx="3">
                  <c:v>Contract $ FY10</c:v>
                </c:pt>
                <c:pt idx="4">
                  <c:v>Guaranteed $ Savings FY10</c:v>
                </c:pt>
                <c:pt idx="5">
                  <c:v>Actual $ Savings FY10</c:v>
                </c:pt>
                <c:pt idx="6">
                  <c:v>Contract $ FY11</c:v>
                </c:pt>
                <c:pt idx="7">
                  <c:v>Guaranteed $ Savings FY11</c:v>
                </c:pt>
                <c:pt idx="8">
                  <c:v>Actual $ Savings FY11</c:v>
                </c:pt>
                <c:pt idx="9">
                  <c:v>Contract $ FY12</c:v>
                </c:pt>
                <c:pt idx="10">
                  <c:v>Guaranteed $ Savings FY12</c:v>
                </c:pt>
                <c:pt idx="11">
                  <c:v>Actual $ Savings FY12</c:v>
                </c:pt>
                <c:pt idx="12">
                  <c:v>Contract $ FY13</c:v>
                </c:pt>
                <c:pt idx="13">
                  <c:v>Guaranteed $ Savings FY13</c:v>
                </c:pt>
                <c:pt idx="14">
                  <c:v>Actual $ Savings FY13</c:v>
                </c:pt>
              </c:strCache>
            </c:strRef>
          </c:cat>
          <c:val>
            <c:numRef>
              <c:f>'Performance Contracting 2.02.06'!$B$1:$B$15</c:f>
              <c:numCache>
                <c:formatCode>"$"#,##0</c:formatCode>
                <c:ptCount val="15"/>
                <c:pt idx="0">
                  <c:v>47510355</c:v>
                </c:pt>
                <c:pt idx="1">
                  <c:v>17677934</c:v>
                </c:pt>
                <c:pt idx="2">
                  <c:v>19037478</c:v>
                </c:pt>
                <c:pt idx="3">
                  <c:v>52229197</c:v>
                </c:pt>
                <c:pt idx="4">
                  <c:v>19605084</c:v>
                </c:pt>
                <c:pt idx="5">
                  <c:v>22306170</c:v>
                </c:pt>
                <c:pt idx="6">
                  <c:v>72559031</c:v>
                </c:pt>
                <c:pt idx="7">
                  <c:v>23876275</c:v>
                </c:pt>
                <c:pt idx="8">
                  <c:v>25862483</c:v>
                </c:pt>
                <c:pt idx="9">
                  <c:v>48935133</c:v>
                </c:pt>
                <c:pt idx="10">
                  <c:v>25391774</c:v>
                </c:pt>
                <c:pt idx="11">
                  <c:v>27667675</c:v>
                </c:pt>
                <c:pt idx="12">
                  <c:v>17634258</c:v>
                </c:pt>
                <c:pt idx="13">
                  <c:v>29592236</c:v>
                </c:pt>
                <c:pt idx="14">
                  <c:v>30234365</c:v>
                </c:pt>
              </c:numCache>
            </c:numRef>
          </c:val>
        </c:ser>
        <c:dLbls>
          <c:showLegendKey val="0"/>
          <c:showVal val="0"/>
          <c:showCatName val="0"/>
          <c:showSerName val="0"/>
          <c:showPercent val="0"/>
          <c:showBubbleSize val="0"/>
        </c:dLbls>
        <c:gapWidth val="150"/>
        <c:axId val="203498640"/>
        <c:axId val="153723616"/>
      </c:barChart>
      <c:catAx>
        <c:axId val="203498640"/>
        <c:scaling>
          <c:orientation val="minMax"/>
        </c:scaling>
        <c:delete val="0"/>
        <c:axPos val="b"/>
        <c:numFmt formatCode="General" sourceLinked="0"/>
        <c:majorTickMark val="out"/>
        <c:minorTickMark val="none"/>
        <c:tickLblPos val="nextTo"/>
        <c:spPr>
          <a:noFill/>
        </c:spPr>
        <c:txPr>
          <a:bodyPr rot="-3240000" vert="horz"/>
          <a:lstStyle/>
          <a:p>
            <a:pPr>
              <a:defRPr sz="600" b="1" i="0" baseline="0"/>
            </a:pPr>
            <a:endParaRPr lang="en-US"/>
          </a:p>
        </c:txPr>
        <c:crossAx val="153723616"/>
        <c:crosses val="autoZero"/>
        <c:auto val="1"/>
        <c:lblAlgn val="ctr"/>
        <c:lblOffset val="0"/>
        <c:noMultiLvlLbl val="0"/>
      </c:catAx>
      <c:valAx>
        <c:axId val="153723616"/>
        <c:scaling>
          <c:orientation val="minMax"/>
        </c:scaling>
        <c:delete val="0"/>
        <c:axPos val="l"/>
        <c:majorGridlines/>
        <c:numFmt formatCode="&quot;$&quot;#,##0" sourceLinked="1"/>
        <c:majorTickMark val="out"/>
        <c:minorTickMark val="none"/>
        <c:tickLblPos val="nextTo"/>
        <c:txPr>
          <a:bodyPr/>
          <a:lstStyle/>
          <a:p>
            <a:pPr>
              <a:defRPr sz="700" b="1" i="0" baseline="0"/>
            </a:pPr>
            <a:endParaRPr lang="en-US"/>
          </a:p>
        </c:txPr>
        <c:crossAx val="203498640"/>
        <c:crosses val="autoZero"/>
        <c:crossBetween val="between"/>
      </c:valAx>
      <c:spPr>
        <a:solidFill>
          <a:schemeClr val="bg1">
            <a:lumMod val="85000"/>
          </a:schemeClr>
        </a:solidFill>
        <a:ln w="15875">
          <a:solidFill>
            <a:sysClr val="windowText" lastClr="000000"/>
          </a:solidFill>
        </a:ln>
      </c:spPr>
    </c:plotArea>
    <c:plotVisOnly val="1"/>
    <c:dispBlanksAs val="gap"/>
    <c:showDLblsOverMax val="0"/>
  </c:chart>
  <c:spPr>
    <a:solidFill>
      <a:schemeClr val="bg1">
        <a:lumMod val="75000"/>
      </a:schemeClr>
    </a:solidFill>
    <a:ln w="15875">
      <a:solidFill>
        <a:sysClr val="windowText" lastClr="000000"/>
      </a:solidFill>
    </a:ln>
  </c:spPr>
  <c:printSettings>
    <c:headerFooter/>
    <c:pageMargins b="0.75000000000000666" l="0.70000000000000062" r="0.70000000000000062" t="0.7500000000000066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12"/>
          <c:y val="6.9919072615923034E-2"/>
          <c:w val="0.50517825896762858"/>
          <c:h val="0.81410104986876641"/>
        </c:manualLayout>
      </c:layout>
      <c:barChart>
        <c:barDir val="col"/>
        <c:grouping val="clustered"/>
        <c:varyColors val="0"/>
        <c:ser>
          <c:idx val="0"/>
          <c:order val="0"/>
          <c:tx>
            <c:strRef>
              <c:f>'TWG 3.01.04'!$A$2</c:f>
              <c:strCache>
                <c:ptCount val="1"/>
                <c:pt idx="0">
                  <c:v>Develop Training Survey for DE Personnel</c:v>
                </c:pt>
              </c:strCache>
            </c:strRef>
          </c:tx>
          <c:spPr>
            <a:ln>
              <a:solidFill>
                <a:sysClr val="windowText" lastClr="000000"/>
              </a:solidFill>
            </a:ln>
          </c:spPr>
          <c:invertIfNegative val="0"/>
          <c:cat>
            <c:strRef>
              <c:f>'TWG 3.01.04'!$B$1</c:f>
              <c:strCache>
                <c:ptCount val="1"/>
                <c:pt idx="0">
                  <c:v>Completed</c:v>
                </c:pt>
              </c:strCache>
            </c:strRef>
          </c:cat>
          <c:val>
            <c:numRef>
              <c:f>'TWG 3.01.04'!$B$2</c:f>
              <c:numCache>
                <c:formatCode>0%</c:formatCode>
                <c:ptCount val="1"/>
                <c:pt idx="0">
                  <c:v>1</c:v>
                </c:pt>
              </c:numCache>
            </c:numRef>
          </c:val>
        </c:ser>
        <c:ser>
          <c:idx val="1"/>
          <c:order val="1"/>
          <c:tx>
            <c:strRef>
              <c:f>'TWG 3.01.04'!$A$3</c:f>
              <c:strCache>
                <c:ptCount val="1"/>
                <c:pt idx="0">
                  <c:v>Survey DE Personnel</c:v>
                </c:pt>
              </c:strCache>
            </c:strRef>
          </c:tx>
          <c:spPr>
            <a:solidFill>
              <a:srgbClr val="C00000"/>
            </a:solidFill>
            <a:ln>
              <a:solidFill>
                <a:sysClr val="windowText" lastClr="000000"/>
              </a:solidFill>
            </a:ln>
          </c:spPr>
          <c:invertIfNegative val="0"/>
          <c:cat>
            <c:strRef>
              <c:f>'TWG 3.01.04'!$B$1</c:f>
              <c:strCache>
                <c:ptCount val="1"/>
                <c:pt idx="0">
                  <c:v>Completed</c:v>
                </c:pt>
              </c:strCache>
            </c:strRef>
          </c:cat>
          <c:val>
            <c:numRef>
              <c:f>'TWG 3.01.04'!$B$3</c:f>
              <c:numCache>
                <c:formatCode>0%</c:formatCode>
                <c:ptCount val="1"/>
                <c:pt idx="0">
                  <c:v>1</c:v>
                </c:pt>
              </c:numCache>
            </c:numRef>
          </c:val>
        </c:ser>
        <c:ser>
          <c:idx val="2"/>
          <c:order val="2"/>
          <c:tx>
            <c:strRef>
              <c:f>'TWG 3.01.04'!$A$4</c:f>
              <c:strCache>
                <c:ptCount val="1"/>
                <c:pt idx="0">
                  <c:v>Research Training/Educational Needs</c:v>
                </c:pt>
              </c:strCache>
            </c:strRef>
          </c:tx>
          <c:spPr>
            <a:ln>
              <a:solidFill>
                <a:sysClr val="windowText" lastClr="000000"/>
              </a:solidFill>
            </a:ln>
          </c:spPr>
          <c:invertIfNegative val="0"/>
          <c:cat>
            <c:strRef>
              <c:f>'TWG 3.01.04'!$B$1</c:f>
              <c:strCache>
                <c:ptCount val="1"/>
                <c:pt idx="0">
                  <c:v>Completed</c:v>
                </c:pt>
              </c:strCache>
            </c:strRef>
          </c:cat>
          <c:val>
            <c:numRef>
              <c:f>'TWG 3.01.04'!$B$4</c:f>
              <c:numCache>
                <c:formatCode>0%</c:formatCode>
                <c:ptCount val="1"/>
                <c:pt idx="0">
                  <c:v>0.25</c:v>
                </c:pt>
              </c:numCache>
            </c:numRef>
          </c:val>
        </c:ser>
        <c:ser>
          <c:idx val="3"/>
          <c:order val="3"/>
          <c:tx>
            <c:strRef>
              <c:f>'TWG 3.01.04'!$A$5</c:f>
              <c:strCache>
                <c:ptCount val="1"/>
                <c:pt idx="0">
                  <c:v>Provide List of Training Opportunities to DE Personnel</c:v>
                </c:pt>
              </c:strCache>
            </c:strRef>
          </c:tx>
          <c:spPr>
            <a:ln>
              <a:solidFill>
                <a:sysClr val="windowText" lastClr="000000"/>
              </a:solidFill>
            </a:ln>
          </c:spPr>
          <c:invertIfNegative val="0"/>
          <c:cat>
            <c:strRef>
              <c:f>'TWG 3.01.04'!$B$1</c:f>
              <c:strCache>
                <c:ptCount val="1"/>
                <c:pt idx="0">
                  <c:v>Completed</c:v>
                </c:pt>
              </c:strCache>
            </c:strRef>
          </c:cat>
          <c:val>
            <c:numRef>
              <c:f>'TWG 3.01.04'!$B$5</c:f>
              <c:numCache>
                <c:formatCode>0%</c:formatCode>
                <c:ptCount val="1"/>
                <c:pt idx="0">
                  <c:v>0.02</c:v>
                </c:pt>
              </c:numCache>
            </c:numRef>
          </c:val>
        </c:ser>
        <c:ser>
          <c:idx val="4"/>
          <c:order val="4"/>
          <c:tx>
            <c:strRef>
              <c:f>'TWG 3.01.04'!$A$6</c:f>
              <c:strCache>
                <c:ptCount val="1"/>
                <c:pt idx="0">
                  <c:v>Make entries in to  the DMME University System</c:v>
                </c:pt>
              </c:strCache>
            </c:strRef>
          </c:tx>
          <c:spPr>
            <a:ln>
              <a:solidFill>
                <a:sysClr val="windowText" lastClr="000000"/>
              </a:solidFill>
            </a:ln>
          </c:spPr>
          <c:invertIfNegative val="0"/>
          <c:cat>
            <c:strRef>
              <c:f>'TWG 3.01.04'!$B$1</c:f>
              <c:strCache>
                <c:ptCount val="1"/>
                <c:pt idx="0">
                  <c:v>Completed</c:v>
                </c:pt>
              </c:strCache>
            </c:strRef>
          </c:cat>
          <c:val>
            <c:numRef>
              <c:f>'TWG 3.01.04'!$B$6</c:f>
              <c:numCache>
                <c:formatCode>0%</c:formatCode>
                <c:ptCount val="1"/>
                <c:pt idx="0">
                  <c:v>0.02</c:v>
                </c:pt>
              </c:numCache>
            </c:numRef>
          </c:val>
        </c:ser>
        <c:ser>
          <c:idx val="5"/>
          <c:order val="5"/>
          <c:tx>
            <c:strRef>
              <c:f>'TWG 3.01.04'!$A$7</c:f>
              <c:strCache>
                <c:ptCount val="1"/>
                <c:pt idx="0">
                  <c:v>Follow-up survey to DE Personnel to evaluate TWG's effectiveness by June 30, 2014.</c:v>
                </c:pt>
              </c:strCache>
            </c:strRef>
          </c:tx>
          <c:spPr>
            <a:ln>
              <a:solidFill>
                <a:sysClr val="windowText" lastClr="000000"/>
              </a:solidFill>
            </a:ln>
          </c:spPr>
          <c:invertIfNegative val="0"/>
          <c:cat>
            <c:strRef>
              <c:f>'TWG 3.01.04'!$B$1</c:f>
              <c:strCache>
                <c:ptCount val="1"/>
                <c:pt idx="0">
                  <c:v>Completed</c:v>
                </c:pt>
              </c:strCache>
            </c:strRef>
          </c:cat>
          <c:val>
            <c:numRef>
              <c:f>'TWG 3.01.04'!$B$7</c:f>
              <c:numCache>
                <c:formatCode>0%</c:formatCode>
                <c:ptCount val="1"/>
                <c:pt idx="0">
                  <c:v>0.02</c:v>
                </c:pt>
              </c:numCache>
            </c:numRef>
          </c:val>
        </c:ser>
        <c:dLbls>
          <c:showLegendKey val="0"/>
          <c:showVal val="0"/>
          <c:showCatName val="0"/>
          <c:showSerName val="0"/>
          <c:showPercent val="0"/>
          <c:showBubbleSize val="0"/>
        </c:dLbls>
        <c:gapWidth val="150"/>
        <c:axId val="154100504"/>
        <c:axId val="154100896"/>
      </c:barChart>
      <c:catAx>
        <c:axId val="154100504"/>
        <c:scaling>
          <c:orientation val="minMax"/>
        </c:scaling>
        <c:delete val="0"/>
        <c:axPos val="b"/>
        <c:numFmt formatCode="General" sourceLinked="0"/>
        <c:majorTickMark val="out"/>
        <c:minorTickMark val="none"/>
        <c:tickLblPos val="nextTo"/>
        <c:txPr>
          <a:bodyPr/>
          <a:lstStyle/>
          <a:p>
            <a:pPr>
              <a:defRPr b="1"/>
            </a:pPr>
            <a:endParaRPr lang="en-US"/>
          </a:p>
        </c:txPr>
        <c:crossAx val="154100896"/>
        <c:crosses val="autoZero"/>
        <c:auto val="1"/>
        <c:lblAlgn val="ctr"/>
        <c:lblOffset val="100"/>
        <c:noMultiLvlLbl val="0"/>
      </c:catAx>
      <c:valAx>
        <c:axId val="154100896"/>
        <c:scaling>
          <c:orientation val="minMax"/>
        </c:scaling>
        <c:delete val="0"/>
        <c:axPos val="l"/>
        <c:majorGridlines/>
        <c:numFmt formatCode="0%" sourceLinked="1"/>
        <c:majorTickMark val="out"/>
        <c:minorTickMark val="none"/>
        <c:tickLblPos val="nextTo"/>
        <c:crossAx val="154100504"/>
        <c:crosses val="autoZero"/>
        <c:crossBetween val="between"/>
      </c:valAx>
      <c:spPr>
        <a:solidFill>
          <a:schemeClr val="bg1">
            <a:lumMod val="95000"/>
          </a:schemeClr>
        </a:solidFill>
        <a:ln>
          <a:solidFill>
            <a:sysClr val="windowText" lastClr="000000"/>
          </a:solidFill>
        </a:ln>
      </c:spPr>
    </c:plotArea>
    <c:legend>
      <c:legendPos val="r"/>
      <c:layout>
        <c:manualLayout>
          <c:xMode val="edge"/>
          <c:yMode val="edge"/>
          <c:x val="0.63336252544491756"/>
          <c:y val="2.6851893513311093E-2"/>
          <c:w val="0.349971004247912"/>
          <c:h val="0.94312185976752905"/>
        </c:manualLayout>
      </c:layout>
      <c:overlay val="0"/>
      <c:spPr>
        <a:solidFill>
          <a:schemeClr val="bg1">
            <a:lumMod val="95000"/>
          </a:schemeClr>
        </a:solidFill>
        <a:ln>
          <a:solidFill>
            <a:sysClr val="windowText" lastClr="000000"/>
          </a:solidFill>
        </a:ln>
      </c:spPr>
      <c:txPr>
        <a:bodyPr/>
        <a:lstStyle/>
        <a:p>
          <a:pPr>
            <a:defRPr sz="700" b="1" i="0" baseline="0"/>
          </a:pPr>
          <a:endParaRPr lang="en-US"/>
        </a:p>
      </c:txPr>
    </c:legend>
    <c:plotVisOnly val="1"/>
    <c:dispBlanksAs val="gap"/>
    <c:showDLblsOverMax val="0"/>
  </c:chart>
  <c:spPr>
    <a:solidFill>
      <a:schemeClr val="bg1">
        <a:lumMod val="75000"/>
      </a:schemeClr>
    </a:solidFill>
  </c:spPr>
  <c:printSettings>
    <c:headerFooter/>
    <c:pageMargins b="0.75000000000000355" l="0.70000000000000062" r="0.70000000000000062" t="0.750000000000003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772272808661019"/>
          <c:y val="0.18170816115348704"/>
          <c:w val="0.77336901852785933"/>
          <c:h val="0.74558746736292358"/>
        </c:manualLayout>
      </c:layout>
      <c:barChart>
        <c:barDir val="col"/>
        <c:grouping val="clustered"/>
        <c:varyColors val="0"/>
        <c:ser>
          <c:idx val="1"/>
          <c:order val="0"/>
          <c:tx>
            <c:v> </c:v>
          </c:tx>
          <c:spPr>
            <a:ln>
              <a:solidFill>
                <a:schemeClr val="tx1"/>
              </a:solidFill>
            </a:ln>
          </c:spPr>
          <c:invertIfNegative val="0"/>
          <c:dPt>
            <c:idx val="1"/>
            <c:invertIfNegative val="0"/>
            <c:bubble3D val="0"/>
            <c:spPr>
              <a:solidFill>
                <a:schemeClr val="accent1"/>
              </a:solidFill>
              <a:ln>
                <a:solidFill>
                  <a:schemeClr val="tx1"/>
                </a:solidFill>
              </a:ln>
            </c:spPr>
          </c:dPt>
          <c:dPt>
            <c:idx val="2"/>
            <c:invertIfNegative val="0"/>
            <c:bubble3D val="0"/>
            <c:spPr>
              <a:solidFill>
                <a:srgbClr val="92D050"/>
              </a:solidFill>
              <a:ln>
                <a:solidFill>
                  <a:schemeClr val="tx1"/>
                </a:solidFill>
              </a:ln>
            </c:spPr>
          </c:dPt>
          <c:dPt>
            <c:idx val="3"/>
            <c:invertIfNegative val="0"/>
            <c:bubble3D val="0"/>
            <c:spPr>
              <a:solidFill>
                <a:srgbClr val="7030A0"/>
              </a:solidFill>
              <a:ln>
                <a:solidFill>
                  <a:schemeClr val="tx1"/>
                </a:solidFill>
              </a:ln>
            </c:spPr>
          </c:dPt>
          <c:dLbls>
            <c:dLbl>
              <c:idx val="0"/>
              <c:layout>
                <c:manualLayout>
                  <c:x val="6.7511239312907818E-3"/>
                  <c:y val="-1.040368193412443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1.438849464245738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867700943322707E-3"/>
                  <c:y val="1.95297770877232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68869912387712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'Energy Contracts 2.01.07'!$A$1:$D$1</c:f>
              <c:strCache>
                <c:ptCount val="4"/>
                <c:pt idx="0">
                  <c:v>FY2010</c:v>
                </c:pt>
                <c:pt idx="1">
                  <c:v>FY2011</c:v>
                </c:pt>
                <c:pt idx="2">
                  <c:v>FY2012</c:v>
                </c:pt>
                <c:pt idx="3">
                  <c:v>FY2013</c:v>
                </c:pt>
              </c:strCache>
            </c:strRef>
          </c:cat>
          <c:val>
            <c:numRef>
              <c:f>'Energy Contracts 2.01.07'!$A$2:$D$2</c:f>
              <c:numCache>
                <c:formatCode>_("$"* #,##0_);_("$"* \(#,##0\);_("$"* "-"??_);_(@_)</c:formatCode>
                <c:ptCount val="4"/>
                <c:pt idx="0">
                  <c:v>285988414</c:v>
                </c:pt>
                <c:pt idx="1">
                  <c:v>300287835</c:v>
                </c:pt>
                <c:pt idx="2">
                  <c:v>315302226</c:v>
                </c:pt>
                <c:pt idx="3">
                  <c:v>178015519</c:v>
                </c:pt>
              </c:numCache>
            </c:numRef>
          </c:val>
        </c:ser>
        <c:dLbls>
          <c:showLegendKey val="0"/>
          <c:showVal val="0"/>
          <c:showCatName val="0"/>
          <c:showSerName val="0"/>
          <c:showPercent val="0"/>
          <c:showBubbleSize val="0"/>
        </c:dLbls>
        <c:gapWidth val="150"/>
        <c:axId val="153723224"/>
        <c:axId val="153722832"/>
      </c:barChart>
      <c:catAx>
        <c:axId val="153723224"/>
        <c:scaling>
          <c:orientation val="minMax"/>
        </c:scaling>
        <c:delete val="0"/>
        <c:axPos val="b"/>
        <c:numFmt formatCode="General" sourceLinked="1"/>
        <c:majorTickMark val="out"/>
        <c:minorTickMark val="none"/>
        <c:tickLblPos val="nextTo"/>
        <c:crossAx val="153722832"/>
        <c:crosses val="autoZero"/>
        <c:auto val="1"/>
        <c:lblAlgn val="ctr"/>
        <c:lblOffset val="100"/>
        <c:noMultiLvlLbl val="0"/>
      </c:catAx>
      <c:valAx>
        <c:axId val="153722832"/>
        <c:scaling>
          <c:orientation val="minMax"/>
        </c:scaling>
        <c:delete val="0"/>
        <c:axPos val="l"/>
        <c:majorGridlines/>
        <c:numFmt formatCode="_(&quot;$&quot;* #,##0_);_(&quot;$&quot;* \(#,##0\);_(&quot;$&quot;* &quot;-&quot;??_);_(@_)" sourceLinked="1"/>
        <c:majorTickMark val="out"/>
        <c:minorTickMark val="none"/>
        <c:tickLblPos val="nextTo"/>
        <c:txPr>
          <a:bodyPr/>
          <a:lstStyle/>
          <a:p>
            <a:pPr>
              <a:defRPr sz="900" baseline="0"/>
            </a:pPr>
            <a:endParaRPr lang="en-US"/>
          </a:p>
        </c:txPr>
        <c:crossAx val="153723224"/>
        <c:crosses val="autoZero"/>
        <c:crossBetween val="between"/>
      </c:valAx>
      <c:spPr>
        <a:solidFill>
          <a:schemeClr val="bg1">
            <a:lumMod val="95000"/>
          </a:schemeClr>
        </a:solidFill>
        <a:ln w="12700">
          <a:solidFill>
            <a:schemeClr val="tx2"/>
          </a:solidFill>
        </a:ln>
      </c:spPr>
    </c:plotArea>
    <c:plotVisOnly val="1"/>
    <c:dispBlanksAs val="gap"/>
    <c:showDLblsOverMax val="0"/>
  </c:chart>
  <c:spPr>
    <a:solidFill>
      <a:schemeClr val="bg1">
        <a:lumMod val="85000"/>
      </a:schemeClr>
    </a:solidFill>
    <a:ln w="9525">
      <a:solidFill>
        <a:schemeClr val="tx1"/>
      </a:solidFill>
    </a:ln>
  </c:spPr>
  <c:printSettings>
    <c:headerFooter/>
    <c:pageMargins b="0.75000000000000666" l="0.70000000000000062" r="0.70000000000000062" t="0.750000000000006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39293858759465E-2"/>
          <c:y val="0.12182664666916652"/>
          <c:w val="0.70253726480911149"/>
          <c:h val="0.79401352103713407"/>
        </c:manualLayout>
      </c:layout>
      <c:barChart>
        <c:barDir val="col"/>
        <c:grouping val="clustered"/>
        <c:varyColors val="0"/>
        <c:ser>
          <c:idx val="0"/>
          <c:order val="0"/>
          <c:tx>
            <c:strRef>
              <c:f>'Building Retrofits 1.02.06'!$A$2</c:f>
              <c:strCache>
                <c:ptCount val="1"/>
                <c:pt idx="0">
                  <c:v>FY12 Q4</c:v>
                </c:pt>
              </c:strCache>
            </c:strRef>
          </c:tx>
          <c:spPr>
            <a:ln>
              <a:solidFill>
                <a:schemeClr val="tx1"/>
              </a:solidFill>
            </a:ln>
          </c:spPr>
          <c:invertIfNegative val="0"/>
          <c:dLbls>
            <c:dLbl>
              <c:idx val="0"/>
              <c:layout>
                <c:manualLayout>
                  <c:x val="-5.9660575214983413E-3"/>
                  <c:y val="1.248125234345715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3148148148148147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1.02.06'!$B$2</c:f>
              <c:numCache>
                <c:formatCode>General</c:formatCode>
                <c:ptCount val="1"/>
                <c:pt idx="0">
                  <c:v>44</c:v>
                </c:pt>
              </c:numCache>
            </c:numRef>
          </c:val>
        </c:ser>
        <c:ser>
          <c:idx val="1"/>
          <c:order val="1"/>
          <c:tx>
            <c:strRef>
              <c:f>'Building Retrofits 1.02.06'!$A$3</c:f>
              <c:strCache>
                <c:ptCount val="1"/>
                <c:pt idx="0">
                  <c:v>FY13 Q1 </c:v>
                </c:pt>
              </c:strCache>
            </c:strRef>
          </c:tx>
          <c:spPr>
            <a:ln>
              <a:solidFill>
                <a:sysClr val="windowText" lastClr="000000"/>
              </a:solidFill>
            </a:ln>
          </c:spPr>
          <c:invertIfNegative val="0"/>
          <c:dLbls>
            <c:dLbl>
              <c:idx val="0"/>
              <c:layout>
                <c:manualLayout>
                  <c:x val="3.1225604996096799E-3"/>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1.02.06'!$B$3</c:f>
              <c:numCache>
                <c:formatCode>General</c:formatCode>
                <c:ptCount val="1"/>
                <c:pt idx="0">
                  <c:v>34</c:v>
                </c:pt>
              </c:numCache>
            </c:numRef>
          </c:val>
        </c:ser>
        <c:ser>
          <c:idx val="2"/>
          <c:order val="2"/>
          <c:tx>
            <c:strRef>
              <c:f>'Building Retrofits 1.02.06'!$A$4</c:f>
              <c:strCache>
                <c:ptCount val="1"/>
                <c:pt idx="0">
                  <c:v>FY13 Q2</c:v>
                </c:pt>
              </c:strCache>
            </c:strRef>
          </c:tx>
          <c:spPr>
            <a:ln>
              <a:solidFill>
                <a:sysClr val="windowText" lastClr="000000"/>
              </a:solidFill>
            </a:ln>
          </c:spPr>
          <c:invertIfNegative val="0"/>
          <c:dLbls>
            <c:dLbl>
              <c:idx val="0"/>
              <c:layout>
                <c:manualLayout>
                  <c:x val="0"/>
                  <c:y val="1.587301587301587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1.02.06'!$B$4</c:f>
              <c:numCache>
                <c:formatCode>General</c:formatCode>
                <c:ptCount val="1"/>
                <c:pt idx="0">
                  <c:v>56</c:v>
                </c:pt>
              </c:numCache>
            </c:numRef>
          </c:val>
        </c:ser>
        <c:ser>
          <c:idx val="3"/>
          <c:order val="3"/>
          <c:tx>
            <c:strRef>
              <c:f>'Building Retrofits 1.02.06'!$A$5</c:f>
              <c:strCache>
                <c:ptCount val="1"/>
                <c:pt idx="0">
                  <c:v>FY13 Q3</c:v>
                </c:pt>
              </c:strCache>
            </c:strRef>
          </c:tx>
          <c:spPr>
            <a:ln>
              <a:solidFill>
                <a:sysClr val="windowText" lastClr="000000"/>
              </a:solidFill>
            </a:ln>
          </c:spPr>
          <c:invertIfNegative val="0"/>
          <c:dLbls>
            <c:dLbl>
              <c:idx val="0"/>
              <c:layout>
                <c:manualLayout>
                  <c:x val="0"/>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1.02.06'!$B$5</c:f>
              <c:numCache>
                <c:formatCode>General</c:formatCode>
                <c:ptCount val="1"/>
                <c:pt idx="0">
                  <c:v>91</c:v>
                </c:pt>
              </c:numCache>
            </c:numRef>
          </c:val>
        </c:ser>
        <c:ser>
          <c:idx val="4"/>
          <c:order val="4"/>
          <c:tx>
            <c:strRef>
              <c:f>'Building Retrofits 1.02.06'!$A$6</c:f>
              <c:strCache>
                <c:ptCount val="1"/>
                <c:pt idx="0">
                  <c:v>FY13 Q4</c:v>
                </c:pt>
              </c:strCache>
            </c:strRef>
          </c:tx>
          <c:spPr>
            <a:ln>
              <a:solidFill>
                <a:sysClr val="windowText" lastClr="000000"/>
              </a:solidFill>
            </a:ln>
          </c:spPr>
          <c:invertIfNegative val="0"/>
          <c:dLbls>
            <c:dLbl>
              <c:idx val="0"/>
              <c:layout>
                <c:manualLayout>
                  <c:x val="0"/>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1.02.06'!$B$6</c:f>
              <c:numCache>
                <c:formatCode>General</c:formatCode>
                <c:ptCount val="1"/>
                <c:pt idx="0">
                  <c:v>22</c:v>
                </c:pt>
              </c:numCache>
            </c:numRef>
          </c:val>
        </c:ser>
        <c:ser>
          <c:idx val="5"/>
          <c:order val="5"/>
          <c:tx>
            <c:strRef>
              <c:f>'Building Retrofits 1.02.06'!$A$7</c:f>
              <c:strCache>
                <c:ptCount val="1"/>
                <c:pt idx="0">
                  <c:v>FY14 Q1</c:v>
                </c:pt>
              </c:strCache>
            </c:strRef>
          </c:tx>
          <c:spPr>
            <a:ln>
              <a:solidFill>
                <a:sysClr val="windowText" lastClr="000000"/>
              </a:solidFill>
            </a:ln>
          </c:spPr>
          <c:invertIfNegative val="0"/>
          <c:dLbls>
            <c:dLbl>
              <c:idx val="0"/>
              <c:layout>
                <c:manualLayout>
                  <c:x val="0"/>
                  <c:y val="1.190476190476192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'Building Retrofits 1.02.06'!$B$7</c:f>
              <c:numCache>
                <c:formatCode>General</c:formatCode>
                <c:ptCount val="1"/>
                <c:pt idx="0">
                  <c:v>109</c:v>
                </c:pt>
              </c:numCache>
            </c:numRef>
          </c:val>
        </c:ser>
        <c:dLbls>
          <c:showLegendKey val="0"/>
          <c:showVal val="0"/>
          <c:showCatName val="0"/>
          <c:showSerName val="0"/>
          <c:showPercent val="0"/>
          <c:showBubbleSize val="0"/>
        </c:dLbls>
        <c:gapWidth val="150"/>
        <c:axId val="153724400"/>
        <c:axId val="153724792"/>
      </c:barChart>
      <c:catAx>
        <c:axId val="153724400"/>
        <c:scaling>
          <c:orientation val="minMax"/>
        </c:scaling>
        <c:delete val="1"/>
        <c:axPos val="b"/>
        <c:numFmt formatCode="General" sourceLinked="1"/>
        <c:majorTickMark val="out"/>
        <c:minorTickMark val="none"/>
        <c:tickLblPos val="none"/>
        <c:crossAx val="153724792"/>
        <c:crosses val="autoZero"/>
        <c:auto val="1"/>
        <c:lblAlgn val="ctr"/>
        <c:lblOffset val="100"/>
        <c:noMultiLvlLbl val="0"/>
      </c:catAx>
      <c:valAx>
        <c:axId val="153724792"/>
        <c:scaling>
          <c:orientation val="minMax"/>
        </c:scaling>
        <c:delete val="0"/>
        <c:axPos val="l"/>
        <c:majorGridlines/>
        <c:numFmt formatCode="General" sourceLinked="1"/>
        <c:majorTickMark val="out"/>
        <c:minorTickMark val="none"/>
        <c:tickLblPos val="nextTo"/>
        <c:txPr>
          <a:bodyPr/>
          <a:lstStyle/>
          <a:p>
            <a:pPr>
              <a:defRPr b="1" i="0" baseline="0"/>
            </a:pPr>
            <a:endParaRPr lang="en-US"/>
          </a:p>
        </c:txPr>
        <c:crossAx val="153724400"/>
        <c:crosses val="autoZero"/>
        <c:crossBetween val="between"/>
      </c:valAx>
      <c:spPr>
        <a:solidFill>
          <a:schemeClr val="bg1">
            <a:lumMod val="95000"/>
          </a:schemeClr>
        </a:solidFill>
        <a:ln w="15875" cap="rnd" cmpd="sng">
          <a:solidFill>
            <a:schemeClr val="tx1"/>
          </a:solidFill>
        </a:ln>
      </c:spPr>
    </c:plotArea>
    <c:legend>
      <c:legendPos val="r"/>
      <c:layout>
        <c:manualLayout>
          <c:xMode val="edge"/>
          <c:yMode val="edge"/>
          <c:x val="0.80975959972216549"/>
          <c:y val="0.13859236345456821"/>
          <c:w val="0.16522869067596074"/>
          <c:h val="0.37102174728158982"/>
        </c:manualLayout>
      </c:layout>
      <c:overlay val="0"/>
      <c:spPr>
        <a:solidFill>
          <a:schemeClr val="accent1">
            <a:lumMod val="20000"/>
            <a:lumOff val="80000"/>
          </a:schemeClr>
        </a:solidFill>
        <a:ln w="15875">
          <a:solidFill>
            <a:sysClr val="windowText" lastClr="000000"/>
          </a:solidFill>
        </a:ln>
        <a:effectLst/>
      </c:spPr>
    </c:legend>
    <c:plotVisOnly val="1"/>
    <c:dispBlanksAs val="gap"/>
    <c:showDLblsOverMax val="0"/>
  </c:chart>
  <c:spPr>
    <a:solidFill>
      <a:schemeClr val="bg1">
        <a:lumMod val="85000"/>
      </a:schemeClr>
    </a:solidFill>
    <a:ln w="6350">
      <a:solidFill>
        <a:sysClr val="windowText" lastClr="000000"/>
      </a:solidFill>
    </a:ln>
  </c:spPr>
  <c:printSettings>
    <c:headerFooter/>
    <c:pageMargins b="0.75000000000000711" l="0.70000000000000062" r="0.70000000000000062" t="0.750000000000007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31816856226375"/>
          <c:y val="0.10255719540927305"/>
          <c:w val="0.65878435565924665"/>
          <c:h val="0.65341565895492892"/>
        </c:manualLayout>
      </c:layout>
      <c:barChart>
        <c:barDir val="col"/>
        <c:grouping val="clustered"/>
        <c:varyColors val="0"/>
        <c:ser>
          <c:idx val="0"/>
          <c:order val="0"/>
          <c:tx>
            <c:strRef>
              <c:f>'RLF 1.01.03'!$C$39</c:f>
              <c:strCache>
                <c:ptCount val="1"/>
                <c:pt idx="0">
                  <c:v>Principle Paid</c:v>
                </c:pt>
              </c:strCache>
            </c:strRef>
          </c:tx>
          <c:spPr>
            <a:ln>
              <a:solidFill>
                <a:schemeClr val="tx1"/>
              </a:solidFill>
            </a:ln>
          </c:spPr>
          <c:invertIfNegative val="0"/>
          <c:cat>
            <c:strRef>
              <c:f>'RLF 1.01.03'!$A$40:$A$61</c:f>
              <c:strCache>
                <c:ptCount val="6"/>
                <c:pt idx="0">
                  <c:v>Buchanan Cty. Schools $2,332,000</c:v>
                </c:pt>
                <c:pt idx="1">
                  <c:v>Dept. of Corrections $2,500,000</c:v>
                </c:pt>
                <c:pt idx="2">
                  <c:v>Dept. of General Svcs. $4,102,000</c:v>
                </c:pt>
                <c:pt idx="3">
                  <c:v>Pulaski County $420,000</c:v>
                </c:pt>
                <c:pt idx="4">
                  <c:v>SWVA Regional Jail $542,000</c:v>
                </c:pt>
                <c:pt idx="5">
                  <c:v>Town of So. Boston $356,000</c:v>
                </c:pt>
              </c:strCache>
            </c:strRef>
          </c:cat>
          <c:val>
            <c:numRef>
              <c:f>'RLF 1.01.03'!$C$40:$C$61</c:f>
              <c:numCache>
                <c:formatCode>"$"#,##0</c:formatCode>
                <c:ptCount val="6"/>
                <c:pt idx="0">
                  <c:v>0</c:v>
                </c:pt>
                <c:pt idx="1">
                  <c:v>37766.79</c:v>
                </c:pt>
                <c:pt idx="2">
                  <c:v>0</c:v>
                </c:pt>
                <c:pt idx="3">
                  <c:v>85369.060000000012</c:v>
                </c:pt>
                <c:pt idx="4">
                  <c:v>95465.2</c:v>
                </c:pt>
                <c:pt idx="5">
                  <c:v>356000</c:v>
                </c:pt>
              </c:numCache>
            </c:numRef>
          </c:val>
        </c:ser>
        <c:ser>
          <c:idx val="1"/>
          <c:order val="1"/>
          <c:tx>
            <c:strRef>
              <c:f>'RLF 1.01.03'!$D$39</c:f>
              <c:strCache>
                <c:ptCount val="1"/>
                <c:pt idx="0">
                  <c:v>Interest Paid</c:v>
                </c:pt>
              </c:strCache>
            </c:strRef>
          </c:tx>
          <c:spPr>
            <a:ln>
              <a:solidFill>
                <a:schemeClr val="tx1"/>
              </a:solidFill>
            </a:ln>
          </c:spPr>
          <c:invertIfNegative val="0"/>
          <c:cat>
            <c:strRef>
              <c:f>'RLF 1.01.03'!$A$40:$A$61</c:f>
              <c:strCache>
                <c:ptCount val="6"/>
                <c:pt idx="0">
                  <c:v>Buchanan Cty. Schools $2,332,000</c:v>
                </c:pt>
                <c:pt idx="1">
                  <c:v>Dept. of Corrections $2,500,000</c:v>
                </c:pt>
                <c:pt idx="2">
                  <c:v>Dept. of General Svcs. $4,102,000</c:v>
                </c:pt>
                <c:pt idx="3">
                  <c:v>Pulaski County $420,000</c:v>
                </c:pt>
                <c:pt idx="4">
                  <c:v>SWVA Regional Jail $542,000</c:v>
                </c:pt>
                <c:pt idx="5">
                  <c:v>Town of So. Boston $356,000</c:v>
                </c:pt>
              </c:strCache>
            </c:strRef>
          </c:cat>
          <c:val>
            <c:numRef>
              <c:f>'RLF 1.01.03'!$D$40:$D$61</c:f>
              <c:numCache>
                <c:formatCode>"$"#,##0</c:formatCode>
                <c:ptCount val="6"/>
                <c:pt idx="0">
                  <c:v>0</c:v>
                </c:pt>
                <c:pt idx="1">
                  <c:v>47839.51</c:v>
                </c:pt>
                <c:pt idx="2">
                  <c:v>0</c:v>
                </c:pt>
                <c:pt idx="3">
                  <c:v>10961.84</c:v>
                </c:pt>
                <c:pt idx="4">
                  <c:v>14319.630000000001</c:v>
                </c:pt>
                <c:pt idx="5">
                  <c:v>6746</c:v>
                </c:pt>
              </c:numCache>
            </c:numRef>
          </c:val>
        </c:ser>
        <c:ser>
          <c:idx val="2"/>
          <c:order val="2"/>
          <c:tx>
            <c:strRef>
              <c:f>'RLF 1.01.03'!$E$39</c:f>
              <c:strCache>
                <c:ptCount val="1"/>
                <c:pt idx="0">
                  <c:v>Total Paid</c:v>
                </c:pt>
              </c:strCache>
            </c:strRef>
          </c:tx>
          <c:spPr>
            <a:ln>
              <a:solidFill>
                <a:prstClr val="black"/>
              </a:solidFill>
            </a:ln>
          </c:spPr>
          <c:invertIfNegative val="0"/>
          <c:cat>
            <c:strRef>
              <c:f>'RLF 1.01.03'!$A$40:$A$61</c:f>
              <c:strCache>
                <c:ptCount val="6"/>
                <c:pt idx="0">
                  <c:v>Buchanan Cty. Schools $2,332,000</c:v>
                </c:pt>
                <c:pt idx="1">
                  <c:v>Dept. of Corrections $2,500,000</c:v>
                </c:pt>
                <c:pt idx="2">
                  <c:v>Dept. of General Svcs. $4,102,000</c:v>
                </c:pt>
                <c:pt idx="3">
                  <c:v>Pulaski County $420,000</c:v>
                </c:pt>
                <c:pt idx="4">
                  <c:v>SWVA Regional Jail $542,000</c:v>
                </c:pt>
                <c:pt idx="5">
                  <c:v>Town of So. Boston $356,000</c:v>
                </c:pt>
              </c:strCache>
            </c:strRef>
          </c:cat>
          <c:val>
            <c:numRef>
              <c:f>'RLF 1.01.03'!$E$40:$E$61</c:f>
              <c:numCache>
                <c:formatCode>"$"#,##0</c:formatCode>
                <c:ptCount val="6"/>
                <c:pt idx="0">
                  <c:v>0</c:v>
                </c:pt>
                <c:pt idx="1">
                  <c:v>85606.3</c:v>
                </c:pt>
                <c:pt idx="2">
                  <c:v>0</c:v>
                </c:pt>
                <c:pt idx="3">
                  <c:v>96330.9</c:v>
                </c:pt>
                <c:pt idx="4">
                  <c:v>109784.83</c:v>
                </c:pt>
                <c:pt idx="5">
                  <c:v>362746</c:v>
                </c:pt>
              </c:numCache>
            </c:numRef>
          </c:val>
        </c:ser>
        <c:dLbls>
          <c:showLegendKey val="0"/>
          <c:showVal val="0"/>
          <c:showCatName val="0"/>
          <c:showSerName val="0"/>
          <c:showPercent val="0"/>
          <c:showBubbleSize val="0"/>
        </c:dLbls>
        <c:gapWidth val="150"/>
        <c:axId val="154102072"/>
        <c:axId val="154102464"/>
      </c:barChart>
      <c:catAx>
        <c:axId val="154102072"/>
        <c:scaling>
          <c:orientation val="minMax"/>
        </c:scaling>
        <c:delete val="0"/>
        <c:axPos val="b"/>
        <c:numFmt formatCode="General" sourceLinked="0"/>
        <c:majorTickMark val="out"/>
        <c:minorTickMark val="in"/>
        <c:tickLblPos val="nextTo"/>
        <c:spPr>
          <a:solidFill>
            <a:schemeClr val="bg1">
              <a:lumMod val="95000"/>
            </a:schemeClr>
          </a:solidFill>
          <a:ln>
            <a:solidFill>
              <a:prstClr val="black"/>
            </a:solidFill>
          </a:ln>
        </c:spPr>
        <c:txPr>
          <a:bodyPr/>
          <a:lstStyle/>
          <a:p>
            <a:pPr>
              <a:defRPr sz="600" b="1" i="0" baseline="0"/>
            </a:pPr>
            <a:endParaRPr lang="en-US"/>
          </a:p>
        </c:txPr>
        <c:crossAx val="154102464"/>
        <c:crosses val="autoZero"/>
        <c:auto val="1"/>
        <c:lblAlgn val="ctr"/>
        <c:lblOffset val="100"/>
        <c:noMultiLvlLbl val="0"/>
      </c:catAx>
      <c:valAx>
        <c:axId val="154102464"/>
        <c:scaling>
          <c:orientation val="minMax"/>
        </c:scaling>
        <c:delete val="0"/>
        <c:axPos val="l"/>
        <c:majorGridlines/>
        <c:numFmt formatCode="&quot;$&quot;#,##0" sourceLinked="1"/>
        <c:majorTickMark val="out"/>
        <c:minorTickMark val="none"/>
        <c:tickLblPos val="nextTo"/>
        <c:txPr>
          <a:bodyPr/>
          <a:lstStyle/>
          <a:p>
            <a:pPr>
              <a:defRPr b="1"/>
            </a:pPr>
            <a:endParaRPr lang="en-US"/>
          </a:p>
        </c:txPr>
        <c:crossAx val="154102072"/>
        <c:crosses val="autoZero"/>
        <c:crossBetween val="between"/>
      </c:valAx>
      <c:spPr>
        <a:solidFill>
          <a:schemeClr val="bg1">
            <a:lumMod val="95000"/>
          </a:schemeClr>
        </a:solidFill>
        <a:ln w="9525">
          <a:solidFill>
            <a:prstClr val="black"/>
          </a:solidFill>
        </a:ln>
      </c:spPr>
    </c:plotArea>
    <c:legend>
      <c:legendPos val="r"/>
      <c:layout>
        <c:manualLayout>
          <c:xMode val="edge"/>
          <c:yMode val="edge"/>
          <c:x val="0.83312322996662458"/>
          <c:y val="0.11696326706951952"/>
          <c:w val="0.15175321603318104"/>
          <c:h val="0.4525903236124838"/>
        </c:manualLayout>
      </c:layout>
      <c:overlay val="0"/>
      <c:spPr>
        <a:solidFill>
          <a:schemeClr val="bg1">
            <a:lumMod val="85000"/>
          </a:schemeClr>
        </a:solidFill>
        <a:ln>
          <a:solidFill>
            <a:prstClr val="black"/>
          </a:solidFill>
        </a:ln>
      </c:spPr>
      <c:txPr>
        <a:bodyPr/>
        <a:lstStyle/>
        <a:p>
          <a:pPr>
            <a:defRPr sz="900" b="1"/>
          </a:pPr>
          <a:endParaRPr lang="en-US"/>
        </a:p>
      </c:txPr>
    </c:legend>
    <c:plotVisOnly val="1"/>
    <c:dispBlanksAs val="gap"/>
    <c:showDLblsOverMax val="0"/>
  </c:chart>
  <c:spPr>
    <a:solidFill>
      <a:schemeClr val="bg1">
        <a:lumMod val="75000"/>
      </a:schemeClr>
    </a:solidFill>
    <a:ln>
      <a:solidFill>
        <a:prstClr val="black"/>
      </a:solidFill>
    </a:ln>
  </c:spPr>
  <c:printSettings>
    <c:headerFooter/>
    <c:pageMargins b="0.75000000000000266" l="0.70000000000000062" r="0.70000000000000062" t="0.750000000000002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9</xdr:row>
      <xdr:rowOff>0</xdr:rowOff>
    </xdr:from>
    <xdr:to>
      <xdr:col>2</xdr:col>
      <xdr:colOff>3857625</xdr:colOff>
      <xdr:row>10</xdr:row>
      <xdr:rowOff>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18</xdr:row>
      <xdr:rowOff>19050</xdr:rowOff>
    </xdr:from>
    <xdr:to>
      <xdr:col>2</xdr:col>
      <xdr:colOff>3838575</xdr:colOff>
      <xdr:row>18</xdr:row>
      <xdr:rowOff>2686051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xdr:colOff>
      <xdr:row>16</xdr:row>
      <xdr:rowOff>9525</xdr:rowOff>
    </xdr:from>
    <xdr:to>
      <xdr:col>2</xdr:col>
      <xdr:colOff>3848100</xdr:colOff>
      <xdr:row>16</xdr:row>
      <xdr:rowOff>2686050</xdr:rowOff>
    </xdr:to>
    <xdr:graphicFrame macro="">
      <xdr:nvGraphicFramePr>
        <xdr:cNvPr id="2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34</xdr:row>
      <xdr:rowOff>28574</xdr:rowOff>
    </xdr:from>
    <xdr:to>
      <xdr:col>2</xdr:col>
      <xdr:colOff>3838574</xdr:colOff>
      <xdr:row>34</xdr:row>
      <xdr:rowOff>2867025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30</xdr:row>
      <xdr:rowOff>0</xdr:rowOff>
    </xdr:from>
    <xdr:to>
      <xdr:col>2</xdr:col>
      <xdr:colOff>3857625</xdr:colOff>
      <xdr:row>30</xdr:row>
      <xdr:rowOff>2686050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37</xdr:row>
      <xdr:rowOff>19050</xdr:rowOff>
    </xdr:from>
    <xdr:to>
      <xdr:col>2</xdr:col>
      <xdr:colOff>3857625</xdr:colOff>
      <xdr:row>37</xdr:row>
      <xdr:rowOff>2876549</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xdr:col>
      <xdr:colOff>0</xdr:colOff>
      <xdr:row>27</xdr:row>
      <xdr:rowOff>0</xdr:rowOff>
    </xdr:from>
    <xdr:to>
      <xdr:col>2</xdr:col>
      <xdr:colOff>3848100</xdr:colOff>
      <xdr:row>27</xdr:row>
      <xdr:rowOff>2705100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12</xdr:row>
      <xdr:rowOff>9525</xdr:rowOff>
    </xdr:from>
    <xdr:to>
      <xdr:col>3</xdr:col>
      <xdr:colOff>0</xdr:colOff>
      <xdr:row>12</xdr:row>
      <xdr:rowOff>2876550</xdr:rowOff>
    </xdr:to>
    <xdr:graphicFrame macro="">
      <xdr:nvGraphicFramePr>
        <xdr:cNvPr id="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5</xdr:row>
      <xdr:rowOff>9524</xdr:rowOff>
    </xdr:from>
    <xdr:to>
      <xdr:col>2</xdr:col>
      <xdr:colOff>3857626</xdr:colOff>
      <xdr:row>5</xdr:row>
      <xdr:rowOff>2743200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22</xdr:row>
      <xdr:rowOff>0</xdr:rowOff>
    </xdr:from>
    <xdr:to>
      <xdr:col>2</xdr:col>
      <xdr:colOff>3838575</xdr:colOff>
      <xdr:row>22</xdr:row>
      <xdr:rowOff>2514601</xdr:rowOff>
    </xdr:to>
    <xdr:graphicFrame macro="">
      <xdr:nvGraphicFramePr>
        <xdr:cNvPr id="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19050</xdr:colOff>
      <xdr:row>44</xdr:row>
      <xdr:rowOff>0</xdr:rowOff>
    </xdr:from>
    <xdr:to>
      <xdr:col>2</xdr:col>
      <xdr:colOff>3857624</xdr:colOff>
      <xdr:row>44</xdr:row>
      <xdr:rowOff>2886076</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2</xdr:col>
      <xdr:colOff>28575</xdr:colOff>
      <xdr:row>41</xdr:row>
      <xdr:rowOff>0</xdr:rowOff>
    </xdr:from>
    <xdr:to>
      <xdr:col>2</xdr:col>
      <xdr:colOff>3857625</xdr:colOff>
      <xdr:row>41</xdr:row>
      <xdr:rowOff>2933700</xdr:rowOff>
    </xdr:to>
    <xdr:graphicFrame macro="">
      <xdr:nvGraphicFramePr>
        <xdr:cNvPr id="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2</xdr:col>
          <xdr:colOff>1666875</xdr:colOff>
          <xdr:row>23</xdr:row>
          <xdr:rowOff>285750</xdr:rowOff>
        </xdr:from>
        <xdr:to>
          <xdr:col>3</xdr:col>
          <xdr:colOff>1924050</xdr:colOff>
          <xdr:row>23</xdr:row>
          <xdr:rowOff>3067050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161925</xdr:rowOff>
    </xdr:from>
    <xdr:to>
      <xdr:col>3</xdr:col>
      <xdr:colOff>1028700</xdr:colOff>
      <xdr:row>36</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1371600</xdr:colOff>
      <xdr:row>61</xdr:row>
      <xdr:rowOff>114300</xdr:rowOff>
    </xdr:from>
    <xdr:to>
      <xdr:col>4</xdr:col>
      <xdr:colOff>514350</xdr:colOff>
      <xdr:row>76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0.31579</cdr:x>
      <cdr:y>0</cdr:y>
    </cdr:from>
    <cdr:to>
      <cdr:x>0.64073</cdr:x>
      <cdr:y>0.08779</cdr:y>
    </cdr:to>
    <cdr:sp macro="" textlink="">
      <cdr:nvSpPr>
        <cdr:cNvPr id="2" name="TextBox 1"/>
        <cdr:cNvSpPr txBox="1"/>
      </cdr:nvSpPr>
      <cdr:spPr>
        <a:xfrm xmlns:a="http://schemas.openxmlformats.org/drawingml/2006/main">
          <a:off x="1314449" y="0"/>
          <a:ext cx="1352551"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Revolving</a:t>
          </a:r>
          <a:r>
            <a:rPr lang="en-US" sz="1100" baseline="0"/>
            <a:t> Loan Fund</a:t>
          </a:r>
          <a:endParaRPr lang="en-US" sz="1100"/>
        </a:p>
      </cdr:txBody>
    </cdr:sp>
  </cdr:relSizeAnchor>
</c:userShapes>
</file>

<file path=xl/drawings/drawing12.xml><?xml version="1.0" encoding="utf-8"?>
<c:userShapes xmlns:c="http://schemas.openxmlformats.org/drawingml/2006/chart">
  <cdr:relSizeAnchor xmlns:cdr="http://schemas.openxmlformats.org/drawingml/2006/chartDrawing">
    <cdr:from>
      <cdr:x>0.29375</cdr:x>
      <cdr:y>0</cdr:y>
    </cdr:from>
    <cdr:to>
      <cdr:x>0.58333</cdr:x>
      <cdr:y>0.09375</cdr:y>
    </cdr:to>
    <cdr:sp macro="" textlink="">
      <cdr:nvSpPr>
        <cdr:cNvPr id="2" name="TextBox 1"/>
        <cdr:cNvSpPr txBox="1"/>
      </cdr:nvSpPr>
      <cdr:spPr>
        <a:xfrm xmlns:a="http://schemas.openxmlformats.org/drawingml/2006/main">
          <a:off x="1343025" y="0"/>
          <a:ext cx="1323960" cy="2571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Revolving</a:t>
          </a:r>
          <a:r>
            <a:rPr lang="en-US" sz="1100" b="1" baseline="0">
              <a:latin typeface="+mn-lt"/>
              <a:ea typeface="+mn-ea"/>
              <a:cs typeface="+mn-cs"/>
            </a:rPr>
            <a:t> Loan Fund</a:t>
          </a:r>
          <a:endParaRPr lang="en-US" sz="1100" b="1">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0.8</cdr:x>
      <cdr:y>0.62847</cdr:y>
    </cdr:from>
    <cdr:to>
      <cdr:x>1</cdr:x>
      <cdr:y>0.96181</cdr:y>
    </cdr:to>
    <cdr:sp macro="" textlink="">
      <cdr:nvSpPr>
        <cdr:cNvPr id="3" name="TextBox 2"/>
        <cdr:cNvSpPr txBox="1"/>
      </cdr:nvSpPr>
      <cdr:spPr>
        <a:xfrm xmlns:a="http://schemas.openxmlformats.org/drawingml/2006/main">
          <a:off x="3771900"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257175</xdr:colOff>
      <xdr:row>0</xdr:row>
      <xdr:rowOff>0</xdr:rowOff>
    </xdr:from>
    <xdr:to>
      <xdr:col>10</xdr:col>
      <xdr:colOff>504825</xdr:colOff>
      <xdr:row>16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0.25833</cdr:x>
      <cdr:y>0.01045</cdr:y>
    </cdr:from>
    <cdr:to>
      <cdr:x>0.76667</cdr:x>
      <cdr:y>0.10801</cdr:y>
    </cdr:to>
    <cdr:sp macro="" textlink="">
      <cdr:nvSpPr>
        <cdr:cNvPr id="2" name="TextBox 1"/>
        <cdr:cNvSpPr txBox="1"/>
      </cdr:nvSpPr>
      <cdr:spPr>
        <a:xfrm xmlns:a="http://schemas.openxmlformats.org/drawingml/2006/main">
          <a:off x="1181100" y="28575"/>
          <a:ext cx="23241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0"/>
            <a:t>ARRA Spend Status - 9/30/13</a:t>
          </a:r>
        </a:p>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333376</xdr:colOff>
      <xdr:row>4</xdr:row>
      <xdr:rowOff>76199</xdr:rowOff>
    </xdr:from>
    <xdr:to>
      <xdr:col>5</xdr:col>
      <xdr:colOff>590551</xdr:colOff>
      <xdr:row>16</xdr:row>
      <xdr:rowOff>190499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0.20843</cdr:x>
      <cdr:y>0.0044</cdr:y>
    </cdr:from>
    <cdr:to>
      <cdr:x>0.6815</cdr:x>
      <cdr:y>0.1369</cdr:y>
    </cdr:to>
    <cdr:sp macro="" textlink="">
      <cdr:nvSpPr>
        <cdr:cNvPr id="2" name="TextBox 1"/>
        <cdr:cNvSpPr txBox="1"/>
      </cdr:nvSpPr>
      <cdr:spPr>
        <a:xfrm xmlns:a="http://schemas.openxmlformats.org/drawingml/2006/main">
          <a:off x="847729" y="14086"/>
          <a:ext cx="1924046" cy="4240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0" baseline="0"/>
            <a:t>Better Buildings Retrofits</a:t>
          </a:r>
        </a:p>
      </cdr:txBody>
    </cdr:sp>
  </cdr:relSizeAnchor>
</c:userShapes>
</file>

<file path=xl/drawings/drawing17.xml><?xml version="1.0" encoding="utf-8"?>
<xdr:wsDr xmlns:xdr="http://schemas.openxmlformats.org/drawingml/2006/spreadsheetDrawing" xmlns:a="http://schemas.openxmlformats.org/drawingml/2006/main">
  <xdr:twoCellAnchor>
    <xdr:from>
      <xdr:col>9</xdr:col>
      <xdr:colOff>190499</xdr:colOff>
      <xdr:row>0</xdr:row>
      <xdr:rowOff>19050</xdr:rowOff>
    </xdr:from>
    <xdr:to>
      <xdr:col>15</xdr:col>
      <xdr:colOff>247650</xdr:colOff>
      <xdr:row>11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19</xdr:row>
      <xdr:rowOff>123824</xdr:rowOff>
    </xdr:from>
    <xdr:to>
      <xdr:col>5</xdr:col>
      <xdr:colOff>752475</xdr:colOff>
      <xdr:row>32</xdr:row>
      <xdr:rowOff>171449</xdr:rowOff>
    </xdr:to>
    <xdr:graphicFrame macro="">
      <xdr:nvGraphicFramePr>
        <xdr:cNvPr id="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0.21535</cdr:x>
      <cdr:y>0</cdr:y>
    </cdr:from>
    <cdr:to>
      <cdr:x>0.68017</cdr:x>
      <cdr:y>0.08403</cdr:y>
    </cdr:to>
    <cdr:sp macro="" textlink="">
      <cdr:nvSpPr>
        <cdr:cNvPr id="2" name="TextBox 1"/>
        <cdr:cNvSpPr txBox="1"/>
      </cdr:nvSpPr>
      <cdr:spPr>
        <a:xfrm xmlns:a="http://schemas.openxmlformats.org/drawingml/2006/main">
          <a:off x="861508" y="0"/>
          <a:ext cx="1859512" cy="2121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Virginia</a:t>
          </a:r>
          <a:r>
            <a:rPr lang="en-US" sz="1100" b="1" baseline="0"/>
            <a:t> Alternative Fuel Vehicles</a:t>
          </a:r>
        </a:p>
        <a:p xmlns:a="http://schemas.openxmlformats.org/drawingml/2006/main">
          <a:endParaRPr lang="en-US" sz="1100"/>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66675</xdr:colOff>
      <xdr:row>0</xdr:row>
      <xdr:rowOff>66675</xdr:rowOff>
    </xdr:from>
    <xdr:to>
      <xdr:col>14</xdr:col>
      <xdr:colOff>28575</xdr:colOff>
      <xdr:row>20</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0.25833</cdr:x>
      <cdr:y>0.01045</cdr:y>
    </cdr:from>
    <cdr:to>
      <cdr:x>0.76667</cdr:x>
      <cdr:y>0.10801</cdr:y>
    </cdr:to>
    <cdr:sp macro="" textlink="">
      <cdr:nvSpPr>
        <cdr:cNvPr id="2" name="TextBox 1"/>
        <cdr:cNvSpPr txBox="1"/>
      </cdr:nvSpPr>
      <cdr:spPr>
        <a:xfrm xmlns:a="http://schemas.openxmlformats.org/drawingml/2006/main">
          <a:off x="1181100" y="28575"/>
          <a:ext cx="23241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0"/>
            <a:t>ARRA Spend Status - 9/30/13</a:t>
          </a:r>
        </a:p>
        <a:p xmlns:a="http://schemas.openxmlformats.org/drawingml/2006/main">
          <a:endParaRPr lang="en-US" sz="1100"/>
        </a:p>
      </cdr:txBody>
    </cdr:sp>
  </cdr:relSizeAnchor>
</c:userShapes>
</file>

<file path=xl/drawings/drawing20.xml><?xml version="1.0" encoding="utf-8"?>
<xdr:wsDr xmlns:xdr="http://schemas.openxmlformats.org/drawingml/2006/spreadsheetDrawing" xmlns:a="http://schemas.openxmlformats.org/drawingml/2006/main">
  <xdr:twoCellAnchor editAs="oneCell">
    <xdr:from>
      <xdr:col>0</xdr:col>
      <xdr:colOff>152400</xdr:colOff>
      <xdr:row>2</xdr:row>
      <xdr:rowOff>161926</xdr:rowOff>
    </xdr:from>
    <xdr:to>
      <xdr:col>4</xdr:col>
      <xdr:colOff>200025</xdr:colOff>
      <xdr:row>15</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0.29118</cdr:x>
      <cdr:y>0.07833</cdr:y>
    </cdr:from>
    <cdr:to>
      <cdr:x>0.78037</cdr:x>
      <cdr:y>0.32898</cdr:y>
    </cdr:to>
    <cdr:sp macro="" textlink="">
      <cdr:nvSpPr>
        <cdr:cNvPr id="2" name="TextBox 1"/>
        <cdr:cNvSpPr txBox="1"/>
      </cdr:nvSpPr>
      <cdr:spPr>
        <a:xfrm xmlns:a="http://schemas.openxmlformats.org/drawingml/2006/main">
          <a:off x="1666875" y="285751"/>
          <a:ext cx="280035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0.203</cdr:x>
      <cdr:y>0.08094</cdr:y>
    </cdr:from>
    <cdr:to>
      <cdr:x>0.63228</cdr:x>
      <cdr:y>0.33159</cdr:y>
    </cdr:to>
    <cdr:sp macro="" textlink="">
      <cdr:nvSpPr>
        <cdr:cNvPr id="3" name="TextBox 2"/>
        <cdr:cNvSpPr txBox="1"/>
      </cdr:nvSpPr>
      <cdr:spPr>
        <a:xfrm xmlns:a="http://schemas.openxmlformats.org/drawingml/2006/main">
          <a:off x="1162050" y="295276"/>
          <a:ext cx="245745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0.23128</cdr:x>
      <cdr:y>0.04178</cdr:y>
    </cdr:from>
    <cdr:to>
      <cdr:x>0.76373</cdr:x>
      <cdr:y>0.13838</cdr:y>
    </cdr:to>
    <cdr:sp macro="" textlink="">
      <cdr:nvSpPr>
        <cdr:cNvPr id="4" name="TextBox 3"/>
        <cdr:cNvSpPr txBox="1"/>
      </cdr:nvSpPr>
      <cdr:spPr>
        <a:xfrm xmlns:a="http://schemas.openxmlformats.org/drawingml/2006/main">
          <a:off x="1323975" y="152401"/>
          <a:ext cx="3048000"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t>Total Dollar Value of Energy Contracts</a:t>
          </a:r>
        </a:p>
      </cdr:txBody>
    </cdr:sp>
  </cdr:relSizeAnchor>
</c:userShapes>
</file>

<file path=xl/drawings/drawing22.xml><?xml version="1.0" encoding="utf-8"?>
<xdr:wsDr xmlns:xdr="http://schemas.openxmlformats.org/drawingml/2006/spreadsheetDrawing" xmlns:a="http://schemas.openxmlformats.org/drawingml/2006/main">
  <xdr:twoCellAnchor>
    <xdr:from>
      <xdr:col>2</xdr:col>
      <xdr:colOff>942975</xdr:colOff>
      <xdr:row>2</xdr:row>
      <xdr:rowOff>95250</xdr:rowOff>
    </xdr:from>
    <xdr:to>
      <xdr:col>5</xdr:col>
      <xdr:colOff>552450</xdr:colOff>
      <xdr:row>15</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22</xdr:row>
      <xdr:rowOff>9525</xdr:rowOff>
    </xdr:from>
    <xdr:to>
      <xdr:col>6</xdr:col>
      <xdr:colOff>742950</xdr:colOff>
      <xdr:row>40</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0.26744</cdr:x>
      <cdr:y>0.00781</cdr:y>
    </cdr:from>
    <cdr:to>
      <cdr:x>0.72481</cdr:x>
      <cdr:y>0.08073</cdr:y>
    </cdr:to>
    <cdr:sp macro="" textlink="">
      <cdr:nvSpPr>
        <cdr:cNvPr id="2" name="TextBox 1"/>
        <cdr:cNvSpPr txBox="1"/>
      </cdr:nvSpPr>
      <cdr:spPr>
        <a:xfrm xmlns:a="http://schemas.openxmlformats.org/drawingml/2006/main">
          <a:off x="1314450" y="28574"/>
          <a:ext cx="2247899"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0.00372</cdr:y>
    </cdr:from>
    <cdr:to>
      <cdr:x>0.97156</cdr:x>
      <cdr:y>0.09876</cdr:y>
    </cdr:to>
    <cdr:sp macro="" textlink="">
      <cdr:nvSpPr>
        <cdr:cNvPr id="3" name="TextBox 2"/>
        <cdr:cNvSpPr txBox="1"/>
      </cdr:nvSpPr>
      <cdr:spPr>
        <a:xfrm xmlns:a="http://schemas.openxmlformats.org/drawingml/2006/main">
          <a:off x="0" y="9525"/>
          <a:ext cx="3905250" cy="243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800" b="1" i="0" baseline="0"/>
            <a:t>Energy Savings Performance Contracting by Participating State Agencies &amp; Public Bodies</a:t>
          </a:r>
        </a:p>
        <a:p xmlns:a="http://schemas.openxmlformats.org/drawingml/2006/main">
          <a:endParaRPr lang="en-US" sz="950" b="0" i="0" baseline="0"/>
        </a:p>
        <a:p xmlns:a="http://schemas.openxmlformats.org/drawingml/2006/main">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4</xdr:col>
      <xdr:colOff>333374</xdr:colOff>
      <xdr:row>1</xdr:row>
      <xdr:rowOff>28575</xdr:rowOff>
    </xdr:from>
    <xdr:to>
      <xdr:col>8</xdr:col>
      <xdr:colOff>466725</xdr:colOff>
      <xdr:row>13</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0.17287</cdr:x>
      <cdr:y>0.01042</cdr:y>
    </cdr:from>
    <cdr:to>
      <cdr:x>1</cdr:x>
      <cdr:y>0.15625</cdr:y>
    </cdr:to>
    <cdr:sp macro="" textlink="">
      <cdr:nvSpPr>
        <cdr:cNvPr id="2" name="TextBox 1"/>
        <cdr:cNvSpPr txBox="1"/>
      </cdr:nvSpPr>
      <cdr:spPr>
        <a:xfrm xmlns:a="http://schemas.openxmlformats.org/drawingml/2006/main">
          <a:off x="619126" y="24813"/>
          <a:ext cx="2962274" cy="3472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Virginia Agency Electricity Demand Reduction</a:t>
          </a:r>
        </a:p>
        <a:p xmlns:a="http://schemas.openxmlformats.org/drawingml/2006/main">
          <a:endParaRPr lang="en-US" sz="1100"/>
        </a:p>
      </cdr:txBody>
    </cdr:sp>
  </cdr:relSizeAnchor>
  <cdr:relSizeAnchor xmlns:cdr="http://schemas.openxmlformats.org/drawingml/2006/chartDrawing">
    <cdr:from>
      <cdr:x>0.3985</cdr:x>
      <cdr:y>0.748</cdr:y>
    </cdr:from>
    <cdr:to>
      <cdr:x>0.54386</cdr:x>
      <cdr:y>0.852</cdr:y>
    </cdr:to>
    <cdr:sp macro="" textlink="">
      <cdr:nvSpPr>
        <cdr:cNvPr id="3" name="TextBox 2"/>
        <cdr:cNvSpPr txBox="1"/>
      </cdr:nvSpPr>
      <cdr:spPr>
        <a:xfrm xmlns:a="http://schemas.openxmlformats.org/drawingml/2006/main">
          <a:off x="1514476" y="1781175"/>
          <a:ext cx="55245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FY 2012</a:t>
          </a:r>
        </a:p>
        <a:p xmlns:a="http://schemas.openxmlformats.org/drawingml/2006/main">
          <a:endParaRPr lang="en-US" sz="1100"/>
        </a:p>
      </cdr:txBody>
    </cdr:sp>
  </cdr:relSizeAnchor>
  <cdr:relSizeAnchor xmlns:cdr="http://schemas.openxmlformats.org/drawingml/2006/chartDrawing">
    <cdr:from>
      <cdr:x>0.59649</cdr:x>
      <cdr:y>0.744</cdr:y>
    </cdr:from>
    <cdr:to>
      <cdr:x>0.73935</cdr:x>
      <cdr:y>0.82</cdr:y>
    </cdr:to>
    <cdr:sp macro="" textlink="">
      <cdr:nvSpPr>
        <cdr:cNvPr id="4" name="TextBox 3"/>
        <cdr:cNvSpPr txBox="1"/>
      </cdr:nvSpPr>
      <cdr:spPr>
        <a:xfrm xmlns:a="http://schemas.openxmlformats.org/drawingml/2006/main">
          <a:off x="2266952" y="1771650"/>
          <a:ext cx="542924" cy="180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FY 2013</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485775</xdr:colOff>
      <xdr:row>13</xdr:row>
      <xdr:rowOff>114300</xdr:rowOff>
    </xdr:from>
    <xdr:to>
      <xdr:col>3</xdr:col>
      <xdr:colOff>581025</xdr:colOff>
      <xdr:row>33</xdr:row>
      <xdr:rowOff>28575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85775" y="3543300"/>
          <a:ext cx="3790950" cy="3724275"/>
        </a:xfrm>
        <a:prstGeom prst="rect">
          <a:avLst/>
        </a:prstGeom>
        <a:solidFill>
          <a:srgbClr val="DBEEF4"/>
        </a:solidFill>
        <a:ln w="9525">
          <a:solidFill>
            <a:srgbClr val="000000"/>
          </a:solidFill>
          <a:miter lim="800000"/>
          <a:headEnd/>
          <a:tailEnd/>
        </a:ln>
      </xdr:spPr>
    </xdr:pic>
    <xdr:clientData/>
  </xdr:twoCellAnchor>
  <xdr:twoCellAnchor>
    <xdr:from>
      <xdr:col>2</xdr:col>
      <xdr:colOff>295275</xdr:colOff>
      <xdr:row>0</xdr:row>
      <xdr:rowOff>123825</xdr:rowOff>
    </xdr:from>
    <xdr:to>
      <xdr:col>8</xdr:col>
      <xdr:colOff>457200</xdr:colOff>
      <xdr:row>9</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438150</xdr:colOff>
      <xdr:row>0</xdr:row>
      <xdr:rowOff>66676</xdr:rowOff>
    </xdr:from>
    <xdr:ext cx="1579267" cy="266700"/>
    <xdr:sp macro="" textlink="">
      <xdr:nvSpPr>
        <xdr:cNvPr id="4" name="TextBox 3"/>
        <xdr:cNvSpPr txBox="1"/>
      </xdr:nvSpPr>
      <xdr:spPr>
        <a:xfrm>
          <a:off x="4133850" y="66676"/>
          <a:ext cx="1579267"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TWG Milestones</a:t>
          </a:r>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0</xdr:col>
      <xdr:colOff>1857375</xdr:colOff>
      <xdr:row>7</xdr:row>
      <xdr:rowOff>85725</xdr:rowOff>
    </xdr:from>
    <xdr:to>
      <xdr:col>5</xdr:col>
      <xdr:colOff>238125</xdr:colOff>
      <xdr:row>22</xdr:row>
      <xdr:rowOff>104775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19050</xdr:colOff>
      <xdr:row>34</xdr:row>
      <xdr:rowOff>180975</xdr:rowOff>
    </xdr:from>
    <xdr:to>
      <xdr:col>3</xdr:col>
      <xdr:colOff>590550</xdr:colOff>
      <xdr:row>49</xdr:row>
      <xdr:rowOff>142875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0.21535</cdr:x>
      <cdr:y>0</cdr:y>
    </cdr:from>
    <cdr:to>
      <cdr:x>0.68017</cdr:x>
      <cdr:y>0.08403</cdr:y>
    </cdr:to>
    <cdr:sp macro="" textlink="">
      <cdr:nvSpPr>
        <cdr:cNvPr id="2" name="TextBox 1"/>
        <cdr:cNvSpPr txBox="1"/>
      </cdr:nvSpPr>
      <cdr:spPr>
        <a:xfrm xmlns:a="http://schemas.openxmlformats.org/drawingml/2006/main">
          <a:off x="861508" y="0"/>
          <a:ext cx="1859512" cy="2121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Virginia</a:t>
          </a:r>
          <a:r>
            <a:rPr lang="en-US" sz="1100" b="1" baseline="0"/>
            <a:t> Alternative Fuel Vehicles</a:t>
          </a:r>
        </a:p>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0.17287</cdr:x>
      <cdr:y>0.01042</cdr:y>
    </cdr:from>
    <cdr:to>
      <cdr:x>1</cdr:x>
      <cdr:y>0.15625</cdr:y>
    </cdr:to>
    <cdr:sp macro="" textlink="">
      <cdr:nvSpPr>
        <cdr:cNvPr id="2" name="TextBox 1"/>
        <cdr:cNvSpPr txBox="1"/>
      </cdr:nvSpPr>
      <cdr:spPr>
        <a:xfrm xmlns:a="http://schemas.openxmlformats.org/drawingml/2006/main">
          <a:off x="619126" y="24813"/>
          <a:ext cx="2962274" cy="3472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0"/>
            <a:t>Virginia Agency Electricity Demand Reduction</a:t>
          </a:r>
        </a:p>
        <a:p xmlns:a="http://schemas.openxmlformats.org/drawingml/2006/main">
          <a:endParaRPr lang="en-US" sz="1100"/>
        </a:p>
      </cdr:txBody>
    </cdr:sp>
  </cdr:relSizeAnchor>
  <cdr:relSizeAnchor xmlns:cdr="http://schemas.openxmlformats.org/drawingml/2006/chartDrawing">
    <cdr:from>
      <cdr:x>0.42145</cdr:x>
      <cdr:y>0.74101</cdr:y>
    </cdr:from>
    <cdr:to>
      <cdr:x>0.52369</cdr:x>
      <cdr:y>0.84173</cdr:y>
    </cdr:to>
    <cdr:sp macro="" textlink="">
      <cdr:nvSpPr>
        <cdr:cNvPr id="3" name="TextBox 2"/>
        <cdr:cNvSpPr txBox="1"/>
      </cdr:nvSpPr>
      <cdr:spPr>
        <a:xfrm xmlns:a="http://schemas.openxmlformats.org/drawingml/2006/main">
          <a:off x="1609726" y="1962150"/>
          <a:ext cx="39052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b="1"/>
            <a:t>FY 2012</a:t>
          </a:r>
        </a:p>
      </cdr:txBody>
    </cdr:sp>
  </cdr:relSizeAnchor>
  <cdr:relSizeAnchor xmlns:cdr="http://schemas.openxmlformats.org/drawingml/2006/chartDrawing">
    <cdr:from>
      <cdr:x>0.61097</cdr:x>
      <cdr:y>0.74101</cdr:y>
    </cdr:from>
    <cdr:to>
      <cdr:x>0.74065</cdr:x>
      <cdr:y>0.83453</cdr:y>
    </cdr:to>
    <cdr:sp macro="" textlink="">
      <cdr:nvSpPr>
        <cdr:cNvPr id="4" name="TextBox 3"/>
        <cdr:cNvSpPr txBox="1"/>
      </cdr:nvSpPr>
      <cdr:spPr>
        <a:xfrm xmlns:a="http://schemas.openxmlformats.org/drawingml/2006/main">
          <a:off x="2333626" y="1962150"/>
          <a:ext cx="4953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FY 2013</a:t>
          </a:r>
        </a:p>
      </cdr:txBody>
    </cdr:sp>
  </cdr:relSizeAnchor>
</c:userShapes>
</file>

<file path=xl/drawings/drawing5.xml><?xml version="1.0" encoding="utf-8"?>
<c:userShapes xmlns:c="http://schemas.openxmlformats.org/drawingml/2006/chart">
  <cdr:relSizeAnchor xmlns:cdr="http://schemas.openxmlformats.org/drawingml/2006/chartDrawing">
    <cdr:from>
      <cdr:x>0.26744</cdr:x>
      <cdr:y>0.00781</cdr:y>
    </cdr:from>
    <cdr:to>
      <cdr:x>0.72481</cdr:x>
      <cdr:y>0.08073</cdr:y>
    </cdr:to>
    <cdr:sp macro="" textlink="">
      <cdr:nvSpPr>
        <cdr:cNvPr id="2" name="TextBox 1"/>
        <cdr:cNvSpPr txBox="1"/>
      </cdr:nvSpPr>
      <cdr:spPr>
        <a:xfrm xmlns:a="http://schemas.openxmlformats.org/drawingml/2006/main">
          <a:off x="1314450" y="28574"/>
          <a:ext cx="2247899"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0.00372</cdr:y>
    </cdr:from>
    <cdr:to>
      <cdr:x>0.97156</cdr:x>
      <cdr:y>0.09876</cdr:y>
    </cdr:to>
    <cdr:sp macro="" textlink="">
      <cdr:nvSpPr>
        <cdr:cNvPr id="3" name="TextBox 2"/>
        <cdr:cNvSpPr txBox="1"/>
      </cdr:nvSpPr>
      <cdr:spPr>
        <a:xfrm xmlns:a="http://schemas.openxmlformats.org/drawingml/2006/main">
          <a:off x="0" y="9525"/>
          <a:ext cx="3905250" cy="243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800" b="1" i="0" baseline="0"/>
            <a:t>Energy Savings Performance Contracting by Participating State Agencies &amp; Public Bodies</a:t>
          </a:r>
        </a:p>
        <a:p xmlns:a="http://schemas.openxmlformats.org/drawingml/2006/main">
          <a:endParaRPr lang="en-US" sz="950" b="0" i="0" baseline="0"/>
        </a:p>
        <a:p xmlns:a="http://schemas.openxmlformats.org/drawingml/2006/main">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0.19802</cdr:x>
      <cdr:y>0</cdr:y>
    </cdr:from>
    <cdr:to>
      <cdr:x>0.50247</cdr:x>
      <cdr:y>0.06316</cdr:y>
    </cdr:to>
    <cdr:sp macro="" textlink="">
      <cdr:nvSpPr>
        <cdr:cNvPr id="2" name="TextBox 1"/>
        <cdr:cNvSpPr txBox="1"/>
      </cdr:nvSpPr>
      <cdr:spPr>
        <a:xfrm xmlns:a="http://schemas.openxmlformats.org/drawingml/2006/main">
          <a:off x="761999" y="0"/>
          <a:ext cx="1171575" cy="1714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t>TWG Milestones</a:t>
          </a:r>
        </a:p>
      </cdr:txBody>
    </cdr:sp>
  </cdr:relSizeAnchor>
</c:userShapes>
</file>

<file path=xl/drawings/drawing7.xml><?xml version="1.0" encoding="utf-8"?>
<c:userShapes xmlns:c="http://schemas.openxmlformats.org/drawingml/2006/chart">
  <cdr:relSizeAnchor xmlns:cdr="http://schemas.openxmlformats.org/drawingml/2006/chartDrawing">
    <cdr:from>
      <cdr:x>0.29118</cdr:x>
      <cdr:y>0.07833</cdr:y>
    </cdr:from>
    <cdr:to>
      <cdr:x>0.78037</cdr:x>
      <cdr:y>0.32898</cdr:y>
    </cdr:to>
    <cdr:sp macro="" textlink="">
      <cdr:nvSpPr>
        <cdr:cNvPr id="2" name="TextBox 1"/>
        <cdr:cNvSpPr txBox="1"/>
      </cdr:nvSpPr>
      <cdr:spPr>
        <a:xfrm xmlns:a="http://schemas.openxmlformats.org/drawingml/2006/main">
          <a:off x="1666875" y="285751"/>
          <a:ext cx="280035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0.203</cdr:x>
      <cdr:y>0.08094</cdr:y>
    </cdr:from>
    <cdr:to>
      <cdr:x>0.63228</cdr:x>
      <cdr:y>0.33159</cdr:y>
    </cdr:to>
    <cdr:sp macro="" textlink="">
      <cdr:nvSpPr>
        <cdr:cNvPr id="3" name="TextBox 2"/>
        <cdr:cNvSpPr txBox="1"/>
      </cdr:nvSpPr>
      <cdr:spPr>
        <a:xfrm xmlns:a="http://schemas.openxmlformats.org/drawingml/2006/main">
          <a:off x="1162050" y="295276"/>
          <a:ext cx="245745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0.23128</cdr:x>
      <cdr:y>0.04178</cdr:y>
    </cdr:from>
    <cdr:to>
      <cdr:x>0.76373</cdr:x>
      <cdr:y>0.13838</cdr:y>
    </cdr:to>
    <cdr:sp macro="" textlink="">
      <cdr:nvSpPr>
        <cdr:cNvPr id="4" name="TextBox 3"/>
        <cdr:cNvSpPr txBox="1"/>
      </cdr:nvSpPr>
      <cdr:spPr>
        <a:xfrm xmlns:a="http://schemas.openxmlformats.org/drawingml/2006/main">
          <a:off x="1323975" y="152401"/>
          <a:ext cx="3048000"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Total Dollar Value of Energy Contracts</a:t>
          </a:r>
        </a:p>
      </cdr:txBody>
    </cdr:sp>
  </cdr:relSizeAnchor>
</c:userShapes>
</file>

<file path=xl/drawings/drawing8.xml><?xml version="1.0" encoding="utf-8"?>
<c:userShapes xmlns:c="http://schemas.openxmlformats.org/drawingml/2006/chart">
  <cdr:relSizeAnchor xmlns:cdr="http://schemas.openxmlformats.org/drawingml/2006/chartDrawing">
    <cdr:from>
      <cdr:x>0.20843</cdr:x>
      <cdr:y>0.0044</cdr:y>
    </cdr:from>
    <cdr:to>
      <cdr:x>0.6815</cdr:x>
      <cdr:y>0.1369</cdr:y>
    </cdr:to>
    <cdr:sp macro="" textlink="">
      <cdr:nvSpPr>
        <cdr:cNvPr id="2" name="TextBox 1"/>
        <cdr:cNvSpPr txBox="1"/>
      </cdr:nvSpPr>
      <cdr:spPr>
        <a:xfrm xmlns:a="http://schemas.openxmlformats.org/drawingml/2006/main">
          <a:off x="847729" y="14086"/>
          <a:ext cx="1924046" cy="4240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0" baseline="0"/>
            <a:t>Better Buildings Retrofits</a:t>
          </a:r>
        </a:p>
      </cdr:txBody>
    </cdr:sp>
  </cdr:relSizeAnchor>
</c:userShapes>
</file>

<file path=xl/drawings/drawing9.xml><?xml version="1.0" encoding="utf-8"?>
<c:userShapes xmlns:c="http://schemas.openxmlformats.org/drawingml/2006/chart">
  <cdr:relSizeAnchor xmlns:cdr="http://schemas.openxmlformats.org/drawingml/2006/chartDrawing">
    <cdr:from>
      <cdr:x>0.29375</cdr:x>
      <cdr:y>0</cdr:y>
    </cdr:from>
    <cdr:to>
      <cdr:x>0.58333</cdr:x>
      <cdr:y>0.09375</cdr:y>
    </cdr:to>
    <cdr:sp macro="" textlink="">
      <cdr:nvSpPr>
        <cdr:cNvPr id="2" name="TextBox 1"/>
        <cdr:cNvSpPr txBox="1"/>
      </cdr:nvSpPr>
      <cdr:spPr>
        <a:xfrm xmlns:a="http://schemas.openxmlformats.org/drawingml/2006/main">
          <a:off x="1343025" y="0"/>
          <a:ext cx="1323960" cy="2571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Revolving</a:t>
          </a:r>
          <a:r>
            <a:rPr lang="en-US" sz="1100" b="1" baseline="0">
              <a:latin typeface="+mn-lt"/>
              <a:ea typeface="+mn-ea"/>
              <a:cs typeface="+mn-cs"/>
            </a:rPr>
            <a:t> Loan Fund</a:t>
          </a:r>
          <a:endParaRPr lang="en-US" sz="1100" b="1">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0.8</cdr:x>
      <cdr:y>0.62847</cdr:y>
    </cdr:from>
    <cdr:to>
      <cdr:x>1</cdr:x>
      <cdr:y>0.96181</cdr:y>
    </cdr:to>
    <cdr:sp macro="" textlink="">
      <cdr:nvSpPr>
        <cdr:cNvPr id="3" name="TextBox 2"/>
        <cdr:cNvSpPr txBox="1"/>
      </cdr:nvSpPr>
      <cdr:spPr>
        <a:xfrm xmlns:a="http://schemas.openxmlformats.org/drawingml/2006/main">
          <a:off x="3771900"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ksj\Documents\Net%20Metering\SCC%20Tracking\2013\Growth%20of%20net%20metering%20though%209-3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lma\Desktop\SurveySummary_1029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lma\Desktop\zip\SurveySummary_1101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ksj\Documents\Net%20Metering\SCC%20Tracking\2013\Growth%20of%20net%20metering%20though%206-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lma\Desktop\zip\SurveySummary_1029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E2" t="str">
            <v>Watts</v>
          </cell>
          <cell r="F2">
            <v>4312</v>
          </cell>
          <cell r="G2">
            <v>7366</v>
          </cell>
          <cell r="H2">
            <v>17756</v>
          </cell>
          <cell r="I2">
            <v>31151</v>
          </cell>
          <cell r="J2">
            <v>42848</v>
          </cell>
          <cell r="K2">
            <v>83024</v>
          </cell>
          <cell r="L2">
            <v>121511</v>
          </cell>
          <cell r="M2">
            <v>213061</v>
          </cell>
          <cell r="N2">
            <v>379711</v>
          </cell>
          <cell r="O2">
            <v>624036</v>
          </cell>
          <cell r="P2">
            <v>980516</v>
          </cell>
          <cell r="Q2">
            <v>2471821</v>
          </cell>
          <cell r="R2">
            <v>5274174</v>
          </cell>
          <cell r="S2">
            <v>8032163</v>
          </cell>
          <cell r="T2">
            <v>11115860</v>
          </cell>
          <cell r="U2">
            <v>15000000</v>
          </cell>
        </row>
        <row r="3">
          <cell r="F3">
            <v>1999</v>
          </cell>
          <cell r="G3">
            <v>2000</v>
          </cell>
          <cell r="H3">
            <v>2001</v>
          </cell>
          <cell r="I3">
            <v>2002</v>
          </cell>
          <cell r="J3">
            <v>2003</v>
          </cell>
          <cell r="K3">
            <v>2004</v>
          </cell>
          <cell r="L3">
            <v>2005</v>
          </cell>
          <cell r="M3">
            <v>2006</v>
          </cell>
          <cell r="N3">
            <v>2007</v>
          </cell>
          <cell r="O3">
            <v>2008</v>
          </cell>
          <cell r="P3">
            <v>2009</v>
          </cell>
          <cell r="Q3">
            <v>2010</v>
          </cell>
          <cell r="R3">
            <v>2011</v>
          </cell>
          <cell r="S3">
            <v>2012</v>
          </cell>
          <cell r="T3">
            <v>2013</v>
          </cell>
          <cell r="U3" t="str">
            <v>Q1-14</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 1"/>
      <sheetName val="Question 2"/>
      <sheetName val="Question 3"/>
      <sheetName val="Question 4"/>
      <sheetName val="Question 5"/>
      <sheetName val="Question 6"/>
      <sheetName val="Question 7"/>
    </sheetNames>
    <sheetDataSet>
      <sheetData sheetId="0"/>
      <sheetData sheetId="1"/>
      <sheetData sheetId="2"/>
      <sheetData sheetId="3"/>
      <sheetData sheetId="4">
        <row r="4">
          <cell r="A4" t="str">
            <v>Extremely helpful</v>
          </cell>
          <cell r="C4">
            <v>0.75</v>
          </cell>
        </row>
        <row r="5">
          <cell r="A5" t="str">
            <v>Very helpful</v>
          </cell>
          <cell r="C5">
            <v>0.125</v>
          </cell>
        </row>
        <row r="6">
          <cell r="A6" t="str">
            <v>Moderately helpful</v>
          </cell>
          <cell r="C6">
            <v>0</v>
          </cell>
        </row>
        <row r="7">
          <cell r="A7" t="str">
            <v>Slightly helpful</v>
          </cell>
          <cell r="C7">
            <v>0</v>
          </cell>
        </row>
        <row r="8">
          <cell r="A8" t="str">
            <v>Not at all helpful</v>
          </cell>
          <cell r="C8">
            <v>0.125</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 1"/>
      <sheetName val="Question 2"/>
      <sheetName val="Question 3"/>
      <sheetName val="Question 4"/>
    </sheetNames>
    <sheetDataSet>
      <sheetData sheetId="0" refreshError="1"/>
      <sheetData sheetId="1">
        <row r="4">
          <cell r="A4" t="str">
            <v>Yes</v>
          </cell>
          <cell r="C4">
            <v>0.88900000000000001</v>
          </cell>
        </row>
        <row r="5">
          <cell r="A5" t="str">
            <v>No</v>
          </cell>
          <cell r="C5">
            <v>0.111</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E2" t="str">
            <v>Watts</v>
          </cell>
          <cell r="F2">
            <v>4312</v>
          </cell>
          <cell r="G2">
            <v>7366</v>
          </cell>
          <cell r="H2">
            <v>17756</v>
          </cell>
          <cell r="I2">
            <v>31151</v>
          </cell>
          <cell r="J2">
            <v>42848</v>
          </cell>
          <cell r="K2">
            <v>83024</v>
          </cell>
          <cell r="L2">
            <v>121511</v>
          </cell>
          <cell r="M2">
            <v>213061</v>
          </cell>
          <cell r="N2">
            <v>379711</v>
          </cell>
          <cell r="O2">
            <v>624036</v>
          </cell>
          <cell r="P2">
            <v>980516</v>
          </cell>
          <cell r="Q2">
            <v>2471821</v>
          </cell>
          <cell r="R2">
            <v>5274174</v>
          </cell>
          <cell r="S2">
            <v>8032163</v>
          </cell>
          <cell r="T2">
            <v>11115860</v>
          </cell>
        </row>
        <row r="3">
          <cell r="F3">
            <v>1999</v>
          </cell>
          <cell r="G3">
            <v>2000</v>
          </cell>
          <cell r="H3">
            <v>2001</v>
          </cell>
          <cell r="I3">
            <v>2002</v>
          </cell>
          <cell r="J3">
            <v>2003</v>
          </cell>
          <cell r="K3">
            <v>2004</v>
          </cell>
          <cell r="L3">
            <v>2005</v>
          </cell>
          <cell r="M3">
            <v>2006</v>
          </cell>
          <cell r="N3">
            <v>2007</v>
          </cell>
          <cell r="O3">
            <v>2008</v>
          </cell>
          <cell r="P3">
            <v>2009</v>
          </cell>
          <cell r="Q3">
            <v>2010</v>
          </cell>
          <cell r="R3">
            <v>2011</v>
          </cell>
          <cell r="S3">
            <v>2012</v>
          </cell>
          <cell r="T3" t="str">
            <v>FY 2013 - Q4</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 1"/>
      <sheetName val="Question 2"/>
      <sheetName val="Question 3"/>
      <sheetName val="Question 4"/>
      <sheetName val="Question 5"/>
      <sheetName val="Question 6"/>
      <sheetName val="Question 7"/>
    </sheetNames>
    <sheetDataSet>
      <sheetData sheetId="0" refreshError="1"/>
      <sheetData sheetId="1" refreshError="1"/>
      <sheetData sheetId="2" refreshError="1"/>
      <sheetData sheetId="3" refreshError="1"/>
      <sheetData sheetId="4">
        <row r="4">
          <cell r="A4" t="str">
            <v>Extremely helpful</v>
          </cell>
          <cell r="C4">
            <v>0.75</v>
          </cell>
        </row>
        <row r="5">
          <cell r="A5" t="str">
            <v>Very helpful</v>
          </cell>
          <cell r="C5">
            <v>0.125</v>
          </cell>
        </row>
        <row r="6">
          <cell r="A6" t="str">
            <v>Moderately helpful</v>
          </cell>
          <cell r="C6">
            <v>0</v>
          </cell>
        </row>
        <row r="7">
          <cell r="A7" t="str">
            <v>Slightly helpful</v>
          </cell>
          <cell r="C7">
            <v>0</v>
          </cell>
        </row>
        <row r="8">
          <cell r="A8" t="str">
            <v>Not at all helpful</v>
          </cell>
          <cell r="C8">
            <v>0.125</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1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C45"/>
  <sheetViews>
    <sheetView tabSelected="1" topLeftCell="A16" zoomScale="70" zoomScaleNormal="70" zoomScaleSheetLayoutView="100" workbookViewId="0">
      <selection activeCell="A13" sqref="A13"/>
    </sheetView>
  </sheetViews>
  <sheetFormatPr defaultRowHeight="15" x14ac:dyDescent="0.25"/>
  <cols>
    <col min="1" max="1" width="21" customWidth="1"/>
    <col min="2" max="2" width="21.7109375" customWidth="1"/>
    <col min="3" max="3" width="58" customWidth="1"/>
    <col min="4" max="4" width="32.7109375" customWidth="1"/>
    <col min="5" max="5" width="9.140625" style="12"/>
    <col min="6" max="6" width="40.140625" style="12" customWidth="1"/>
    <col min="7" max="73" width="9.140625" style="12"/>
    <col min="74" max="81" width="9.140625" style="11"/>
  </cols>
  <sheetData>
    <row r="1" spans="1:81" ht="76.5" customHeight="1" thickBot="1" x14ac:dyDescent="0.3">
      <c r="A1" s="188" t="s">
        <v>5</v>
      </c>
      <c r="B1" s="189"/>
      <c r="C1" s="89" t="s">
        <v>98</v>
      </c>
      <c r="D1" s="190"/>
      <c r="F1" s="88" t="s">
        <v>5</v>
      </c>
    </row>
    <row r="2" spans="1:81" ht="18.75" customHeight="1" thickBot="1" x14ac:dyDescent="0.3">
      <c r="A2" s="191"/>
      <c r="B2" s="192" t="s">
        <v>5</v>
      </c>
      <c r="C2" s="193" t="s">
        <v>5</v>
      </c>
      <c r="D2" s="194"/>
    </row>
    <row r="3" spans="1:81" s="75" customFormat="1" ht="12.75" customHeight="1" x14ac:dyDescent="0.25">
      <c r="A3" s="99" t="s">
        <v>3</v>
      </c>
      <c r="B3" s="100" t="s">
        <v>0</v>
      </c>
      <c r="C3" s="101" t="s">
        <v>1</v>
      </c>
      <c r="D3" s="102" t="s">
        <v>2</v>
      </c>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74"/>
      <c r="BW3" s="74"/>
      <c r="BX3" s="74"/>
      <c r="BY3" s="74"/>
      <c r="BZ3" s="74"/>
      <c r="CA3" s="74"/>
      <c r="CB3" s="74"/>
      <c r="CC3" s="74"/>
    </row>
    <row r="4" spans="1:81" s="76" customFormat="1" ht="15" customHeight="1" x14ac:dyDescent="0.25">
      <c r="A4" s="103" t="s">
        <v>4</v>
      </c>
      <c r="B4" s="92" t="s">
        <v>5</v>
      </c>
      <c r="C4" s="93"/>
      <c r="D4" s="104"/>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74"/>
      <c r="BW4" s="74"/>
      <c r="BX4" s="74"/>
      <c r="BY4" s="74"/>
      <c r="BZ4" s="74"/>
      <c r="CA4" s="74"/>
      <c r="CB4" s="74"/>
      <c r="CC4" s="74"/>
    </row>
    <row r="5" spans="1:81" s="78" customFormat="1" ht="13.5" customHeight="1" x14ac:dyDescent="0.25">
      <c r="A5" s="105" t="s">
        <v>139</v>
      </c>
      <c r="B5" s="73" t="s">
        <v>99</v>
      </c>
      <c r="C5" s="77"/>
      <c r="D5" s="106"/>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74"/>
      <c r="BW5" s="74"/>
      <c r="BX5" s="74"/>
      <c r="BY5" s="74"/>
      <c r="BZ5" s="74"/>
      <c r="CA5" s="74"/>
      <c r="CB5" s="74"/>
      <c r="CC5" s="74"/>
    </row>
    <row r="6" spans="1:81" s="2" customFormat="1" ht="316.5" customHeight="1" thickBot="1" x14ac:dyDescent="0.3">
      <c r="A6" s="112" t="s">
        <v>181</v>
      </c>
      <c r="B6" s="115" t="s">
        <v>81</v>
      </c>
      <c r="C6" s="84"/>
      <c r="D6" s="162" t="s">
        <v>159</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79"/>
      <c r="BW6" s="79"/>
      <c r="BX6" s="79"/>
      <c r="BY6" s="79"/>
      <c r="BZ6" s="79"/>
      <c r="CA6" s="79"/>
      <c r="CB6" s="79"/>
      <c r="CC6" s="79"/>
    </row>
    <row r="7" spans="1:81" s="75" customFormat="1" ht="12.75" customHeight="1" x14ac:dyDescent="0.25">
      <c r="A7" s="107" t="s">
        <v>3</v>
      </c>
      <c r="B7" s="96" t="s">
        <v>0</v>
      </c>
      <c r="C7" s="97" t="s">
        <v>1</v>
      </c>
      <c r="D7" s="108" t="s">
        <v>2</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74"/>
      <c r="BW7" s="74"/>
      <c r="BX7" s="74"/>
      <c r="BY7" s="74"/>
      <c r="BZ7" s="74"/>
      <c r="CA7" s="74"/>
      <c r="CB7" s="74"/>
      <c r="CC7" s="74"/>
    </row>
    <row r="8" spans="1:81" s="76" customFormat="1" ht="15" customHeight="1" x14ac:dyDescent="0.25">
      <c r="A8" s="109" t="s">
        <v>80</v>
      </c>
      <c r="B8" s="95" t="s">
        <v>5</v>
      </c>
      <c r="C8" s="94"/>
      <c r="D8" s="110"/>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74"/>
      <c r="BW8" s="74"/>
      <c r="BX8" s="74"/>
      <c r="BY8" s="74"/>
      <c r="BZ8" s="74"/>
      <c r="CA8" s="74"/>
      <c r="CB8" s="74"/>
      <c r="CC8" s="74"/>
    </row>
    <row r="9" spans="1:81" s="78" customFormat="1" ht="13.5" customHeight="1" x14ac:dyDescent="0.25">
      <c r="A9" s="105" t="s">
        <v>140</v>
      </c>
      <c r="B9" s="80" t="s">
        <v>114</v>
      </c>
      <c r="C9" s="82"/>
      <c r="D9" s="11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74"/>
      <c r="BW9" s="74"/>
      <c r="BX9" s="74"/>
      <c r="BY9" s="74"/>
      <c r="BZ9" s="74"/>
      <c r="CA9" s="74"/>
      <c r="CB9" s="74"/>
      <c r="CC9" s="74"/>
    </row>
    <row r="10" spans="1:81" s="79" customFormat="1" ht="213.75" customHeight="1" thickBot="1" x14ac:dyDescent="0.3">
      <c r="A10" s="146" t="s">
        <v>182</v>
      </c>
      <c r="B10" s="147" t="s">
        <v>113</v>
      </c>
      <c r="C10" s="91"/>
      <c r="D10" s="148" t="s">
        <v>160</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row>
    <row r="11" spans="1:81" s="76" customFormat="1" ht="15" customHeight="1" x14ac:dyDescent="0.25">
      <c r="A11" s="109" t="s">
        <v>82</v>
      </c>
      <c r="B11" s="95" t="s">
        <v>5</v>
      </c>
      <c r="C11" s="94"/>
      <c r="D11" s="11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74"/>
      <c r="BW11" s="74"/>
      <c r="BX11" s="74"/>
      <c r="BY11" s="74"/>
      <c r="BZ11" s="74"/>
      <c r="CA11" s="74"/>
      <c r="CB11" s="74"/>
      <c r="CC11" s="74"/>
    </row>
    <row r="12" spans="1:81" s="78" customFormat="1" ht="14.25" customHeight="1" x14ac:dyDescent="0.25">
      <c r="A12" s="105" t="s">
        <v>141</v>
      </c>
      <c r="B12" s="80" t="s">
        <v>115</v>
      </c>
      <c r="C12" s="77"/>
      <c r="D12" s="106"/>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74"/>
      <c r="BW12" s="74"/>
      <c r="BX12" s="74"/>
      <c r="BY12" s="74"/>
      <c r="BZ12" s="74"/>
      <c r="CA12" s="74"/>
      <c r="CB12" s="74"/>
      <c r="CC12" s="74"/>
    </row>
    <row r="13" spans="1:81" s="79" customFormat="1" ht="228" customHeight="1" thickBot="1" x14ac:dyDescent="0.3">
      <c r="A13" s="152" t="s">
        <v>100</v>
      </c>
      <c r="B13" s="158" t="s">
        <v>116</v>
      </c>
      <c r="C13" s="91"/>
      <c r="D13" s="161" t="s">
        <v>171</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row>
    <row r="14" spans="1:81" s="75" customFormat="1" ht="12.75" customHeight="1" x14ac:dyDescent="0.25">
      <c r="A14" s="107" t="s">
        <v>3</v>
      </c>
      <c r="B14" s="96" t="s">
        <v>0</v>
      </c>
      <c r="C14" s="97" t="s">
        <v>1</v>
      </c>
      <c r="D14" s="108" t="s">
        <v>2</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74"/>
      <c r="BW14" s="74"/>
      <c r="BX14" s="74"/>
      <c r="BY14" s="74"/>
      <c r="BZ14" s="74"/>
      <c r="CA14" s="74"/>
      <c r="CB14" s="74"/>
      <c r="CC14" s="74"/>
    </row>
    <row r="15" spans="1:81" s="76" customFormat="1" ht="15" customHeight="1" x14ac:dyDescent="0.25">
      <c r="A15" s="109" t="s">
        <v>83</v>
      </c>
      <c r="B15" s="95" t="s">
        <v>5</v>
      </c>
      <c r="C15" s="94"/>
      <c r="D15" s="11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74"/>
      <c r="BW15" s="74"/>
      <c r="BX15" s="74"/>
      <c r="BY15" s="74"/>
      <c r="BZ15" s="74"/>
      <c r="CA15" s="74"/>
      <c r="CB15" s="74"/>
      <c r="CC15" s="74"/>
    </row>
    <row r="16" spans="1:81" s="78" customFormat="1" ht="16.5" customHeight="1" x14ac:dyDescent="0.25">
      <c r="A16" s="105" t="s">
        <v>142</v>
      </c>
      <c r="B16" s="80" t="s">
        <v>84</v>
      </c>
      <c r="C16" s="77"/>
      <c r="D16" s="106"/>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74"/>
      <c r="BW16" s="74"/>
      <c r="BX16" s="74"/>
      <c r="BY16" s="74"/>
      <c r="BZ16" s="74"/>
      <c r="CA16" s="74"/>
      <c r="CB16" s="74"/>
      <c r="CC16" s="74"/>
    </row>
    <row r="17" spans="1:81" s="2" customFormat="1" ht="213.75" customHeight="1" thickBot="1" x14ac:dyDescent="0.3">
      <c r="A17" s="113" t="s">
        <v>101</v>
      </c>
      <c r="B17" s="85" t="s">
        <v>102</v>
      </c>
      <c r="C17" s="91"/>
      <c r="D17" s="195" t="s">
        <v>180</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79"/>
      <c r="BW17" s="79"/>
      <c r="BX17" s="79"/>
      <c r="BY17" s="79"/>
      <c r="BZ17" s="79"/>
      <c r="CA17" s="79"/>
      <c r="CB17" s="79"/>
      <c r="CC17" s="79"/>
    </row>
    <row r="18" spans="1:81" s="78" customFormat="1" ht="16.5" customHeight="1" x14ac:dyDescent="0.25">
      <c r="A18" s="105" t="s">
        <v>143</v>
      </c>
      <c r="B18" s="80" t="s">
        <v>85</v>
      </c>
      <c r="C18" s="77"/>
      <c r="D18" s="174"/>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74"/>
      <c r="BW18" s="74"/>
      <c r="BX18" s="74"/>
      <c r="BY18" s="74"/>
      <c r="BZ18" s="74"/>
      <c r="CA18" s="74"/>
      <c r="CB18" s="74"/>
      <c r="CC18" s="74"/>
    </row>
    <row r="19" spans="1:81" s="2" customFormat="1" ht="213.75" customHeight="1" thickBot="1" x14ac:dyDescent="0.3">
      <c r="A19" s="113" t="s">
        <v>101</v>
      </c>
      <c r="B19" s="85" t="s">
        <v>102</v>
      </c>
      <c r="C19" s="91"/>
      <c r="D19" s="175" t="s">
        <v>97</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79"/>
      <c r="BW19" s="79"/>
      <c r="BX19" s="79"/>
      <c r="BY19" s="79"/>
      <c r="BZ19" s="79"/>
      <c r="CA19" s="79"/>
      <c r="CB19" s="79"/>
      <c r="CC19" s="79"/>
    </row>
    <row r="20" spans="1:81" s="75" customFormat="1" ht="12.75" customHeight="1" x14ac:dyDescent="0.25">
      <c r="A20" s="107" t="s">
        <v>3</v>
      </c>
      <c r="B20" s="96" t="s">
        <v>0</v>
      </c>
      <c r="C20" s="97" t="s">
        <v>1</v>
      </c>
      <c r="D20" s="108" t="s">
        <v>2</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74"/>
      <c r="BW20" s="74"/>
      <c r="BX20" s="74"/>
      <c r="BY20" s="74"/>
      <c r="BZ20" s="74"/>
      <c r="CA20" s="74"/>
      <c r="CB20" s="74"/>
      <c r="CC20" s="74"/>
    </row>
    <row r="21" spans="1:81" s="76" customFormat="1" ht="15" customHeight="1" x14ac:dyDescent="0.25">
      <c r="A21" s="109" t="s">
        <v>86</v>
      </c>
      <c r="B21" s="95" t="s">
        <v>5</v>
      </c>
      <c r="C21" s="94"/>
      <c r="D21" s="110"/>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74"/>
      <c r="BW21" s="74"/>
      <c r="BX21" s="74"/>
      <c r="BY21" s="74"/>
      <c r="BZ21" s="74"/>
      <c r="CA21" s="74"/>
      <c r="CB21" s="74"/>
      <c r="CC21" s="74"/>
    </row>
    <row r="22" spans="1:81" s="78" customFormat="1" ht="16.5" customHeight="1" x14ac:dyDescent="0.25">
      <c r="A22" s="105" t="s">
        <v>143</v>
      </c>
      <c r="B22" s="80" t="s">
        <v>85</v>
      </c>
      <c r="C22" s="77"/>
      <c r="D22" s="106"/>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74"/>
      <c r="BW22" s="74"/>
      <c r="BX22" s="74"/>
      <c r="BY22" s="74"/>
      <c r="BZ22" s="74"/>
      <c r="CA22" s="74"/>
      <c r="CB22" s="74"/>
      <c r="CC22" s="74"/>
    </row>
    <row r="23" spans="1:81" s="79" customFormat="1" ht="213.75" customHeight="1" thickBot="1" x14ac:dyDescent="0.3">
      <c r="A23" s="176" t="s">
        <v>101</v>
      </c>
      <c r="B23" s="177" t="s">
        <v>102</v>
      </c>
      <c r="C23" s="178" t="s">
        <v>95</v>
      </c>
      <c r="D23" s="179" t="s">
        <v>158</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row>
    <row r="24" spans="1:81" s="12" customFormat="1" ht="243.75" customHeight="1" x14ac:dyDescent="0.25">
      <c r="A24" s="181"/>
      <c r="B24" s="180"/>
      <c r="C24" s="204" t="s">
        <v>186</v>
      </c>
      <c r="D24" s="205"/>
    </row>
    <row r="25" spans="1:81" s="75" customFormat="1" ht="12.75" customHeight="1" x14ac:dyDescent="0.25">
      <c r="A25" s="107" t="s">
        <v>3</v>
      </c>
      <c r="B25" s="96" t="s">
        <v>0</v>
      </c>
      <c r="C25" s="97" t="s">
        <v>1</v>
      </c>
      <c r="D25" s="108" t="s">
        <v>2</v>
      </c>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74"/>
      <c r="BW25" s="74"/>
      <c r="BX25" s="74"/>
      <c r="BY25" s="74"/>
      <c r="BZ25" s="74"/>
      <c r="CA25" s="74"/>
      <c r="CB25" s="74"/>
      <c r="CC25" s="74"/>
    </row>
    <row r="26" spans="1:81" s="76" customFormat="1" ht="15" customHeight="1" x14ac:dyDescent="0.25">
      <c r="A26" s="109" t="s">
        <v>87</v>
      </c>
      <c r="B26" s="95" t="s">
        <v>5</v>
      </c>
      <c r="C26" s="94"/>
      <c r="D26" s="110"/>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74"/>
      <c r="BW26" s="74"/>
      <c r="BX26" s="74"/>
      <c r="BY26" s="74"/>
      <c r="BZ26" s="74"/>
      <c r="CA26" s="74"/>
      <c r="CB26" s="74"/>
      <c r="CC26" s="74"/>
    </row>
    <row r="27" spans="1:81" s="78" customFormat="1" ht="16.5" customHeight="1" x14ac:dyDescent="0.25">
      <c r="A27" s="105" t="s">
        <v>144</v>
      </c>
      <c r="B27" s="80" t="s">
        <v>88</v>
      </c>
      <c r="C27" s="77"/>
      <c r="D27" s="106"/>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74"/>
      <c r="BW27" s="74"/>
      <c r="BX27" s="74"/>
      <c r="BY27" s="74"/>
      <c r="BZ27" s="74"/>
      <c r="CA27" s="74"/>
      <c r="CB27" s="74"/>
      <c r="CC27" s="74"/>
    </row>
    <row r="28" spans="1:81" s="79" customFormat="1" ht="213.75" customHeight="1" thickBot="1" x14ac:dyDescent="0.3">
      <c r="A28" s="152" t="s">
        <v>103</v>
      </c>
      <c r="B28" s="158" t="s">
        <v>104</v>
      </c>
      <c r="C28" s="91"/>
      <c r="D28" s="159" t="s">
        <v>161</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row>
    <row r="29" spans="1:81" s="76" customFormat="1" ht="15" customHeight="1" x14ac:dyDescent="0.25">
      <c r="A29" s="109" t="s">
        <v>91</v>
      </c>
      <c r="B29" s="95" t="s">
        <v>5</v>
      </c>
      <c r="C29" s="94"/>
      <c r="D29" s="110"/>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74"/>
      <c r="BW29" s="74"/>
      <c r="BX29" s="74"/>
      <c r="BY29" s="74"/>
      <c r="BZ29" s="74"/>
      <c r="CA29" s="74"/>
      <c r="CB29" s="74"/>
      <c r="CC29" s="74"/>
    </row>
    <row r="30" spans="1:81" s="78" customFormat="1" ht="16.5" customHeight="1" x14ac:dyDescent="0.25">
      <c r="A30" s="105" t="s">
        <v>145</v>
      </c>
      <c r="B30" s="80" t="s">
        <v>89</v>
      </c>
      <c r="C30" s="77"/>
      <c r="D30" s="106"/>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74"/>
      <c r="BW30" s="74"/>
      <c r="BX30" s="74"/>
      <c r="BY30" s="74"/>
      <c r="BZ30" s="74"/>
      <c r="CA30" s="74"/>
      <c r="CB30" s="74"/>
      <c r="CC30" s="74"/>
    </row>
    <row r="31" spans="1:81" s="2" customFormat="1" ht="213.75" customHeight="1" thickBot="1" x14ac:dyDescent="0.3">
      <c r="A31" s="113" t="s">
        <v>105</v>
      </c>
      <c r="B31" s="86" t="s">
        <v>90</v>
      </c>
      <c r="C31" s="91"/>
      <c r="D31" s="159" t="s">
        <v>123</v>
      </c>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79"/>
      <c r="BW31" s="79"/>
      <c r="BX31" s="79"/>
      <c r="BY31" s="79"/>
      <c r="BZ31" s="79"/>
      <c r="CA31" s="79"/>
      <c r="CB31" s="79"/>
      <c r="CC31" s="79"/>
    </row>
    <row r="32" spans="1:81" s="75" customFormat="1" ht="12.75" customHeight="1" x14ac:dyDescent="0.25">
      <c r="A32" s="107" t="s">
        <v>3</v>
      </c>
      <c r="B32" s="96" t="s">
        <v>0</v>
      </c>
      <c r="C32" s="97" t="s">
        <v>1</v>
      </c>
      <c r="D32" s="108" t="s">
        <v>2</v>
      </c>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74"/>
      <c r="BW32" s="74"/>
      <c r="BX32" s="74"/>
      <c r="BY32" s="74"/>
      <c r="BZ32" s="74"/>
      <c r="CA32" s="74"/>
      <c r="CB32" s="74"/>
      <c r="CC32" s="74"/>
    </row>
    <row r="33" spans="1:81" s="76" customFormat="1" ht="15" customHeight="1" x14ac:dyDescent="0.25">
      <c r="A33" s="109" t="s">
        <v>92</v>
      </c>
      <c r="B33" s="95" t="s">
        <v>5</v>
      </c>
      <c r="C33" s="94"/>
      <c r="D33" s="110"/>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74"/>
      <c r="BW33" s="74"/>
      <c r="BX33" s="74"/>
      <c r="BY33" s="74"/>
      <c r="BZ33" s="74"/>
      <c r="CA33" s="74"/>
      <c r="CB33" s="74"/>
      <c r="CC33" s="74"/>
    </row>
    <row r="34" spans="1:81" s="78" customFormat="1" ht="16.5" customHeight="1" x14ac:dyDescent="0.25">
      <c r="A34" s="105" t="s">
        <v>146</v>
      </c>
      <c r="B34" s="80" t="s">
        <v>107</v>
      </c>
      <c r="C34" s="77"/>
      <c r="D34" s="106"/>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74"/>
      <c r="BW34" s="74"/>
      <c r="BX34" s="74"/>
      <c r="BY34" s="74"/>
      <c r="BZ34" s="74"/>
      <c r="CA34" s="74"/>
      <c r="CB34" s="74"/>
      <c r="CC34" s="74"/>
    </row>
    <row r="35" spans="1:81" s="79" customFormat="1" ht="228" customHeight="1" thickBot="1" x14ac:dyDescent="0.3">
      <c r="A35" s="152" t="s">
        <v>106</v>
      </c>
      <c r="B35" s="87" t="s">
        <v>108</v>
      </c>
      <c r="C35" s="91"/>
      <c r="D35" s="153" t="s">
        <v>153</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row>
    <row r="36" spans="1:81" s="76" customFormat="1" ht="15" customHeight="1" x14ac:dyDescent="0.25">
      <c r="A36" s="109" t="s">
        <v>93</v>
      </c>
      <c r="B36" s="95" t="s">
        <v>5</v>
      </c>
      <c r="C36" s="94"/>
      <c r="D36" s="11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74"/>
      <c r="BW36" s="74"/>
      <c r="BX36" s="74"/>
      <c r="BY36" s="74"/>
      <c r="BZ36" s="74"/>
      <c r="CA36" s="74"/>
      <c r="CB36" s="74"/>
      <c r="CC36" s="74"/>
    </row>
    <row r="37" spans="1:81" s="78" customFormat="1" ht="16.5" customHeight="1" x14ac:dyDescent="0.25">
      <c r="A37" s="114" t="s">
        <v>147</v>
      </c>
      <c r="B37" s="83" t="s">
        <v>111</v>
      </c>
      <c r="C37" s="77"/>
      <c r="D37" s="106"/>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74"/>
      <c r="BW37" s="74"/>
      <c r="BX37" s="74"/>
      <c r="BY37" s="74"/>
      <c r="BZ37" s="74"/>
      <c r="CA37" s="74"/>
      <c r="CB37" s="74"/>
      <c r="CC37" s="74"/>
    </row>
    <row r="38" spans="1:81" s="2" customFormat="1" ht="228.75" customHeight="1" thickBot="1" x14ac:dyDescent="0.3">
      <c r="A38" s="113" t="s">
        <v>109</v>
      </c>
      <c r="B38" s="87" t="s">
        <v>110</v>
      </c>
      <c r="C38" s="91"/>
      <c r="D38" s="149" t="s">
        <v>150</v>
      </c>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79"/>
      <c r="BW38" s="79"/>
      <c r="BX38" s="79"/>
      <c r="BY38" s="79"/>
      <c r="BZ38" s="79"/>
      <c r="CA38" s="79"/>
      <c r="CB38" s="79"/>
      <c r="CC38" s="79"/>
    </row>
    <row r="39" spans="1:81" s="75" customFormat="1" ht="12.75" customHeight="1" x14ac:dyDescent="0.25">
      <c r="A39" s="107" t="s">
        <v>3</v>
      </c>
      <c r="B39" s="96" t="s">
        <v>0</v>
      </c>
      <c r="C39" s="97" t="s">
        <v>1</v>
      </c>
      <c r="D39" s="108" t="s">
        <v>2</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74"/>
      <c r="BW39" s="74"/>
      <c r="BX39" s="74"/>
      <c r="BY39" s="74"/>
      <c r="BZ39" s="74"/>
      <c r="CA39" s="74"/>
      <c r="CB39" s="74"/>
      <c r="CC39" s="74"/>
    </row>
    <row r="40" spans="1:81" s="76" customFormat="1" ht="15" customHeight="1" x14ac:dyDescent="0.25">
      <c r="A40" s="109" t="s">
        <v>93</v>
      </c>
      <c r="B40" s="95" t="s">
        <v>5</v>
      </c>
      <c r="C40" s="94"/>
      <c r="D40" s="11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74"/>
      <c r="BW40" s="74"/>
      <c r="BX40" s="74"/>
      <c r="BY40" s="74"/>
      <c r="BZ40" s="74"/>
      <c r="CA40" s="74"/>
      <c r="CB40" s="74"/>
      <c r="CC40" s="74"/>
    </row>
    <row r="41" spans="1:81" s="78" customFormat="1" ht="16.5" customHeight="1" x14ac:dyDescent="0.25">
      <c r="A41" s="105" t="s">
        <v>148</v>
      </c>
      <c r="B41" s="80" t="s">
        <v>111</v>
      </c>
      <c r="C41" s="77"/>
      <c r="D41" s="106"/>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74"/>
      <c r="BW41" s="74"/>
      <c r="BX41" s="74"/>
      <c r="BY41" s="74"/>
      <c r="BZ41" s="74"/>
      <c r="CA41" s="74"/>
      <c r="CB41" s="74"/>
      <c r="CC41" s="74"/>
    </row>
    <row r="42" spans="1:81" s="79" customFormat="1" ht="233.25" customHeight="1" thickBot="1" x14ac:dyDescent="0.3">
      <c r="A42" s="152" t="s">
        <v>109</v>
      </c>
      <c r="B42" s="87" t="s">
        <v>117</v>
      </c>
      <c r="C42" s="91" t="s">
        <v>5</v>
      </c>
      <c r="D42" s="187" t="s">
        <v>184</v>
      </c>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row>
    <row r="43" spans="1:81" s="76" customFormat="1" ht="15" customHeight="1" x14ac:dyDescent="0.25">
      <c r="A43" s="103" t="s">
        <v>23</v>
      </c>
      <c r="B43" s="95" t="s">
        <v>5</v>
      </c>
      <c r="C43" s="94"/>
      <c r="D43" s="11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74"/>
      <c r="BW43" s="74"/>
      <c r="BX43" s="74"/>
      <c r="BY43" s="74"/>
      <c r="BZ43" s="74"/>
      <c r="CA43" s="74"/>
      <c r="CB43" s="74"/>
      <c r="CC43" s="74"/>
    </row>
    <row r="44" spans="1:81" s="78" customFormat="1" ht="16.5" customHeight="1" x14ac:dyDescent="0.25">
      <c r="A44" s="105" t="s">
        <v>149</v>
      </c>
      <c r="B44" s="80" t="s">
        <v>112</v>
      </c>
      <c r="C44" s="77"/>
      <c r="D44" s="106"/>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74"/>
      <c r="BW44" s="74"/>
      <c r="BX44" s="74"/>
      <c r="BY44" s="74"/>
      <c r="BZ44" s="74"/>
      <c r="CA44" s="74"/>
      <c r="CB44" s="74"/>
      <c r="CC44" s="74"/>
    </row>
    <row r="45" spans="1:81" s="79" customFormat="1" ht="228.75" customHeight="1" thickBot="1" x14ac:dyDescent="0.3">
      <c r="A45" s="152" t="s">
        <v>162</v>
      </c>
      <c r="B45" s="160" t="s">
        <v>94</v>
      </c>
      <c r="C45" s="91" t="s">
        <v>5</v>
      </c>
      <c r="D45" s="153" t="s">
        <v>185</v>
      </c>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row>
  </sheetData>
  <mergeCells count="1">
    <mergeCell ref="C24:D24"/>
  </mergeCells>
  <printOptions gridLines="1"/>
  <pageMargins left="0.7" right="0.7" top="0.75" bottom="0.75" header="0.3" footer="0.3"/>
  <pageSetup scale="90" orientation="landscape" r:id="rId1"/>
  <rowBreaks count="7" manualBreakCount="7">
    <brk id="6" max="16383" man="1"/>
    <brk id="13" max="16383" man="1"/>
    <brk id="19" max="16383" man="1"/>
    <brk id="24" max="16383" man="1"/>
    <brk id="31" max="16383" man="1"/>
    <brk id="38" max="16383" man="1"/>
    <brk id="45" max="16383" man="1"/>
  </rowBreaks>
  <drawing r:id="rId2"/>
  <legacyDrawing r:id="rId3"/>
  <oleObjects>
    <mc:AlternateContent xmlns:mc="http://schemas.openxmlformats.org/markup-compatibility/2006">
      <mc:Choice Requires="x14">
        <oleObject progId="Photoshop.Image.13" shapeId="2049" r:id="rId4">
          <objectPr defaultSize="0" autoPict="0" r:id="rId5">
            <anchor moveWithCells="1">
              <from>
                <xdr:col>2</xdr:col>
                <xdr:colOff>1666875</xdr:colOff>
                <xdr:row>23</xdr:row>
                <xdr:rowOff>285750</xdr:rowOff>
              </from>
              <to>
                <xdr:col>3</xdr:col>
                <xdr:colOff>1924050</xdr:colOff>
                <xdr:row>23</xdr:row>
                <xdr:rowOff>3067050</xdr:rowOff>
              </to>
            </anchor>
          </objectPr>
        </oleObject>
      </mc:Choice>
      <mc:Fallback>
        <oleObject progId="Photoshop.Image.13"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E18"/>
  <sheetViews>
    <sheetView workbookViewId="0">
      <selection activeCell="B5" sqref="B5"/>
    </sheetView>
  </sheetViews>
  <sheetFormatPr defaultRowHeight="15" x14ac:dyDescent="0.25"/>
  <cols>
    <col min="1" max="1" width="35.28515625" customWidth="1"/>
    <col min="2" max="2" width="11" style="1" customWidth="1"/>
    <col min="3" max="3" width="9.140625" customWidth="1"/>
    <col min="257" max="257" width="37.28515625" customWidth="1"/>
    <col min="258" max="258" width="11" customWidth="1"/>
    <col min="259" max="259" width="9.140625" customWidth="1"/>
    <col min="513" max="513" width="37.28515625" customWidth="1"/>
    <col min="514" max="514" width="11" customWidth="1"/>
    <col min="515" max="515" width="9.140625" customWidth="1"/>
    <col min="769" max="769" width="37.28515625" customWidth="1"/>
    <col min="770" max="770" width="11" customWidth="1"/>
    <col min="771" max="771" width="9.140625" customWidth="1"/>
    <col min="1025" max="1025" width="37.28515625" customWidth="1"/>
    <col min="1026" max="1026" width="11" customWidth="1"/>
    <col min="1027" max="1027" width="9.140625" customWidth="1"/>
    <col min="1281" max="1281" width="37.28515625" customWidth="1"/>
    <col min="1282" max="1282" width="11" customWidth="1"/>
    <col min="1283" max="1283" width="9.140625" customWidth="1"/>
    <col min="1537" max="1537" width="37.28515625" customWidth="1"/>
    <col min="1538" max="1538" width="11" customWidth="1"/>
    <col min="1539" max="1539" width="9.140625" customWidth="1"/>
    <col min="1793" max="1793" width="37.28515625" customWidth="1"/>
    <col min="1794" max="1794" width="11" customWidth="1"/>
    <col min="1795" max="1795" width="9.140625" customWidth="1"/>
    <col min="2049" max="2049" width="37.28515625" customWidth="1"/>
    <col min="2050" max="2050" width="11" customWidth="1"/>
    <col min="2051" max="2051" width="9.140625" customWidth="1"/>
    <col min="2305" max="2305" width="37.28515625" customWidth="1"/>
    <col min="2306" max="2306" width="11" customWidth="1"/>
    <col min="2307" max="2307" width="9.140625" customWidth="1"/>
    <col min="2561" max="2561" width="37.28515625" customWidth="1"/>
    <col min="2562" max="2562" width="11" customWidth="1"/>
    <col min="2563" max="2563" width="9.140625" customWidth="1"/>
    <col min="2817" max="2817" width="37.28515625" customWidth="1"/>
    <col min="2818" max="2818" width="11" customWidth="1"/>
    <col min="2819" max="2819" width="9.140625" customWidth="1"/>
    <col min="3073" max="3073" width="37.28515625" customWidth="1"/>
    <col min="3074" max="3074" width="11" customWidth="1"/>
    <col min="3075" max="3075" width="9.140625" customWidth="1"/>
    <col min="3329" max="3329" width="37.28515625" customWidth="1"/>
    <col min="3330" max="3330" width="11" customWidth="1"/>
    <col min="3331" max="3331" width="9.140625" customWidth="1"/>
    <col min="3585" max="3585" width="37.28515625" customWidth="1"/>
    <col min="3586" max="3586" width="11" customWidth="1"/>
    <col min="3587" max="3587" width="9.140625" customWidth="1"/>
    <col min="3841" max="3841" width="37.28515625" customWidth="1"/>
    <col min="3842" max="3842" width="11" customWidth="1"/>
    <col min="3843" max="3843" width="9.140625" customWidth="1"/>
    <col min="4097" max="4097" width="37.28515625" customWidth="1"/>
    <col min="4098" max="4098" width="11" customWidth="1"/>
    <col min="4099" max="4099" width="9.140625" customWidth="1"/>
    <col min="4353" max="4353" width="37.28515625" customWidth="1"/>
    <col min="4354" max="4354" width="11" customWidth="1"/>
    <col min="4355" max="4355" width="9.140625" customWidth="1"/>
    <col min="4609" max="4609" width="37.28515625" customWidth="1"/>
    <col min="4610" max="4610" width="11" customWidth="1"/>
    <col min="4611" max="4611" width="9.140625" customWidth="1"/>
    <col min="4865" max="4865" width="37.28515625" customWidth="1"/>
    <col min="4866" max="4866" width="11" customWidth="1"/>
    <col min="4867" max="4867" width="9.140625" customWidth="1"/>
    <col min="5121" max="5121" width="37.28515625" customWidth="1"/>
    <col min="5122" max="5122" width="11" customWidth="1"/>
    <col min="5123" max="5123" width="9.140625" customWidth="1"/>
    <col min="5377" max="5377" width="37.28515625" customWidth="1"/>
    <col min="5378" max="5378" width="11" customWidth="1"/>
    <col min="5379" max="5379" width="9.140625" customWidth="1"/>
    <col min="5633" max="5633" width="37.28515625" customWidth="1"/>
    <col min="5634" max="5634" width="11" customWidth="1"/>
    <col min="5635" max="5635" width="9.140625" customWidth="1"/>
    <col min="5889" max="5889" width="37.28515625" customWidth="1"/>
    <col min="5890" max="5890" width="11" customWidth="1"/>
    <col min="5891" max="5891" width="9.140625" customWidth="1"/>
    <col min="6145" max="6145" width="37.28515625" customWidth="1"/>
    <col min="6146" max="6146" width="11" customWidth="1"/>
    <col min="6147" max="6147" width="9.140625" customWidth="1"/>
    <col min="6401" max="6401" width="37.28515625" customWidth="1"/>
    <col min="6402" max="6402" width="11" customWidth="1"/>
    <col min="6403" max="6403" width="9.140625" customWidth="1"/>
    <col min="6657" max="6657" width="37.28515625" customWidth="1"/>
    <col min="6658" max="6658" width="11" customWidth="1"/>
    <col min="6659" max="6659" width="9.140625" customWidth="1"/>
    <col min="6913" max="6913" width="37.28515625" customWidth="1"/>
    <col min="6914" max="6914" width="11" customWidth="1"/>
    <col min="6915" max="6915" width="9.140625" customWidth="1"/>
    <col min="7169" max="7169" width="37.28515625" customWidth="1"/>
    <col min="7170" max="7170" width="11" customWidth="1"/>
    <col min="7171" max="7171" width="9.140625" customWidth="1"/>
    <col min="7425" max="7425" width="37.28515625" customWidth="1"/>
    <col min="7426" max="7426" width="11" customWidth="1"/>
    <col min="7427" max="7427" width="9.140625" customWidth="1"/>
    <col min="7681" max="7681" width="37.28515625" customWidth="1"/>
    <col min="7682" max="7682" width="11" customWidth="1"/>
    <col min="7683" max="7683" width="9.140625" customWidth="1"/>
    <col min="7937" max="7937" width="37.28515625" customWidth="1"/>
    <col min="7938" max="7938" width="11" customWidth="1"/>
    <col min="7939" max="7939" width="9.140625" customWidth="1"/>
    <col min="8193" max="8193" width="37.28515625" customWidth="1"/>
    <col min="8194" max="8194" width="11" customWidth="1"/>
    <col min="8195" max="8195" width="9.140625" customWidth="1"/>
    <col min="8449" max="8449" width="37.28515625" customWidth="1"/>
    <col min="8450" max="8450" width="11" customWidth="1"/>
    <col min="8451" max="8451" width="9.140625" customWidth="1"/>
    <col min="8705" max="8705" width="37.28515625" customWidth="1"/>
    <col min="8706" max="8706" width="11" customWidth="1"/>
    <col min="8707" max="8707" width="9.140625" customWidth="1"/>
    <col min="8961" max="8961" width="37.28515625" customWidth="1"/>
    <col min="8962" max="8962" width="11" customWidth="1"/>
    <col min="8963" max="8963" width="9.140625" customWidth="1"/>
    <col min="9217" max="9217" width="37.28515625" customWidth="1"/>
    <col min="9218" max="9218" width="11" customWidth="1"/>
    <col min="9219" max="9219" width="9.140625" customWidth="1"/>
    <col min="9473" max="9473" width="37.28515625" customWidth="1"/>
    <col min="9474" max="9474" width="11" customWidth="1"/>
    <col min="9475" max="9475" width="9.140625" customWidth="1"/>
    <col min="9729" max="9729" width="37.28515625" customWidth="1"/>
    <col min="9730" max="9730" width="11" customWidth="1"/>
    <col min="9731" max="9731" width="9.140625" customWidth="1"/>
    <col min="9985" max="9985" width="37.28515625" customWidth="1"/>
    <col min="9986" max="9986" width="11" customWidth="1"/>
    <col min="9987" max="9987" width="9.140625" customWidth="1"/>
    <col min="10241" max="10241" width="37.28515625" customWidth="1"/>
    <col min="10242" max="10242" width="11" customWidth="1"/>
    <col min="10243" max="10243" width="9.140625" customWidth="1"/>
    <col min="10497" max="10497" width="37.28515625" customWidth="1"/>
    <col min="10498" max="10498" width="11" customWidth="1"/>
    <col min="10499" max="10499" width="9.140625" customWidth="1"/>
    <col min="10753" max="10753" width="37.28515625" customWidth="1"/>
    <col min="10754" max="10754" width="11" customWidth="1"/>
    <col min="10755" max="10755" width="9.140625" customWidth="1"/>
    <col min="11009" max="11009" width="37.28515625" customWidth="1"/>
    <col min="11010" max="11010" width="11" customWidth="1"/>
    <col min="11011" max="11011" width="9.140625" customWidth="1"/>
    <col min="11265" max="11265" width="37.28515625" customWidth="1"/>
    <col min="11266" max="11266" width="11" customWidth="1"/>
    <col min="11267" max="11267" width="9.140625" customWidth="1"/>
    <col min="11521" max="11521" width="37.28515625" customWidth="1"/>
    <col min="11522" max="11522" width="11" customWidth="1"/>
    <col min="11523" max="11523" width="9.140625" customWidth="1"/>
    <col min="11777" max="11777" width="37.28515625" customWidth="1"/>
    <col min="11778" max="11778" width="11" customWidth="1"/>
    <col min="11779" max="11779" width="9.140625" customWidth="1"/>
    <col min="12033" max="12033" width="37.28515625" customWidth="1"/>
    <col min="12034" max="12034" width="11" customWidth="1"/>
    <col min="12035" max="12035" width="9.140625" customWidth="1"/>
    <col min="12289" max="12289" width="37.28515625" customWidth="1"/>
    <col min="12290" max="12290" width="11" customWidth="1"/>
    <col min="12291" max="12291" width="9.140625" customWidth="1"/>
    <col min="12545" max="12545" width="37.28515625" customWidth="1"/>
    <col min="12546" max="12546" width="11" customWidth="1"/>
    <col min="12547" max="12547" width="9.140625" customWidth="1"/>
    <col min="12801" max="12801" width="37.28515625" customWidth="1"/>
    <col min="12802" max="12802" width="11" customWidth="1"/>
    <col min="12803" max="12803" width="9.140625" customWidth="1"/>
    <col min="13057" max="13057" width="37.28515625" customWidth="1"/>
    <col min="13058" max="13058" width="11" customWidth="1"/>
    <col min="13059" max="13059" width="9.140625" customWidth="1"/>
    <col min="13313" max="13313" width="37.28515625" customWidth="1"/>
    <col min="13314" max="13314" width="11" customWidth="1"/>
    <col min="13315" max="13315" width="9.140625" customWidth="1"/>
    <col min="13569" max="13569" width="37.28515625" customWidth="1"/>
    <col min="13570" max="13570" width="11" customWidth="1"/>
    <col min="13571" max="13571" width="9.140625" customWidth="1"/>
    <col min="13825" max="13825" width="37.28515625" customWidth="1"/>
    <col min="13826" max="13826" width="11" customWidth="1"/>
    <col min="13827" max="13827" width="9.140625" customWidth="1"/>
    <col min="14081" max="14081" width="37.28515625" customWidth="1"/>
    <col min="14082" max="14082" width="11" customWidth="1"/>
    <col min="14083" max="14083" width="9.140625" customWidth="1"/>
    <col min="14337" max="14337" width="37.28515625" customWidth="1"/>
    <col min="14338" max="14338" width="11" customWidth="1"/>
    <col min="14339" max="14339" width="9.140625" customWidth="1"/>
    <col min="14593" max="14593" width="37.28515625" customWidth="1"/>
    <col min="14594" max="14594" width="11" customWidth="1"/>
    <col min="14595" max="14595" width="9.140625" customWidth="1"/>
    <col min="14849" max="14849" width="37.28515625" customWidth="1"/>
    <col min="14850" max="14850" width="11" customWidth="1"/>
    <col min="14851" max="14851" width="9.140625" customWidth="1"/>
    <col min="15105" max="15105" width="37.28515625" customWidth="1"/>
    <col min="15106" max="15106" width="11" customWidth="1"/>
    <col min="15107" max="15107" width="9.140625" customWidth="1"/>
    <col min="15361" max="15361" width="37.28515625" customWidth="1"/>
    <col min="15362" max="15362" width="11" customWidth="1"/>
    <col min="15363" max="15363" width="9.140625" customWidth="1"/>
    <col min="15617" max="15617" width="37.28515625" customWidth="1"/>
    <col min="15618" max="15618" width="11" customWidth="1"/>
    <col min="15619" max="15619" width="9.140625" customWidth="1"/>
    <col min="15873" max="15873" width="37.28515625" customWidth="1"/>
    <col min="15874" max="15874" width="11" customWidth="1"/>
    <col min="15875" max="15875" width="9.140625" customWidth="1"/>
    <col min="16129" max="16129" width="37.28515625" customWidth="1"/>
    <col min="16130" max="16130" width="11" customWidth="1"/>
    <col min="16131" max="16131" width="9.140625" customWidth="1"/>
  </cols>
  <sheetData>
    <row r="1" spans="1:2" s="19" customFormat="1" x14ac:dyDescent="0.25">
      <c r="A1" s="68" t="s">
        <v>46</v>
      </c>
      <c r="B1" s="13" t="s">
        <v>24</v>
      </c>
    </row>
    <row r="2" spans="1:2" ht="30" x14ac:dyDescent="0.25">
      <c r="A2" s="22" t="s">
        <v>47</v>
      </c>
      <c r="B2" s="21">
        <v>1</v>
      </c>
    </row>
    <row r="3" spans="1:2" x14ac:dyDescent="0.25">
      <c r="A3" s="20" t="s">
        <v>48</v>
      </c>
      <c r="B3" s="21">
        <v>1</v>
      </c>
    </row>
    <row r="4" spans="1:2" x14ac:dyDescent="0.25">
      <c r="A4" s="20" t="s">
        <v>49</v>
      </c>
      <c r="B4" s="120">
        <v>0.25</v>
      </c>
    </row>
    <row r="5" spans="1:2" ht="30" x14ac:dyDescent="0.25">
      <c r="A5" s="22" t="s">
        <v>50</v>
      </c>
      <c r="B5" s="120">
        <v>0.02</v>
      </c>
    </row>
    <row r="6" spans="1:2" ht="30" x14ac:dyDescent="0.25">
      <c r="A6" s="22" t="s">
        <v>127</v>
      </c>
      <c r="B6" s="21">
        <v>0.02</v>
      </c>
    </row>
    <row r="7" spans="1:2" ht="45" x14ac:dyDescent="0.25">
      <c r="A7" s="22" t="s">
        <v>126</v>
      </c>
      <c r="B7" s="21">
        <v>0.02</v>
      </c>
    </row>
    <row r="13" spans="1:2" x14ac:dyDescent="0.25">
      <c r="B13"/>
    </row>
    <row r="14" spans="1:2" x14ac:dyDescent="0.25">
      <c r="B14"/>
    </row>
    <row r="15" spans="1:2" x14ac:dyDescent="0.25">
      <c r="B15"/>
    </row>
    <row r="16" spans="1:2" x14ac:dyDescent="0.25">
      <c r="B16"/>
    </row>
    <row r="17" spans="2:5" x14ac:dyDescent="0.25">
      <c r="B17"/>
      <c r="E17" t="s">
        <v>54</v>
      </c>
    </row>
    <row r="18" spans="2:5" x14ac:dyDescent="0.25">
      <c r="E18" t="s">
        <v>55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D34"/>
  <sheetViews>
    <sheetView workbookViewId="0">
      <selection activeCell="F41" sqref="F41"/>
    </sheetView>
  </sheetViews>
  <sheetFormatPr defaultRowHeight="15" x14ac:dyDescent="0.25"/>
  <cols>
    <col min="1" max="1" width="40.42578125" style="12" customWidth="1"/>
    <col min="2" max="2" width="13.7109375" style="12" customWidth="1"/>
    <col min="3" max="3" width="11.42578125" style="12" customWidth="1"/>
    <col min="4" max="4" width="12.5703125" style="12" customWidth="1"/>
    <col min="5" max="256" width="9.140625" style="12"/>
    <col min="257" max="257" width="40.42578125" style="12" customWidth="1"/>
    <col min="258" max="258" width="10.28515625" style="12" customWidth="1"/>
    <col min="259" max="512" width="9.140625" style="12"/>
    <col min="513" max="513" width="40.42578125" style="12" customWidth="1"/>
    <col min="514" max="514" width="10.28515625" style="12" customWidth="1"/>
    <col min="515" max="768" width="9.140625" style="12"/>
    <col min="769" max="769" width="40.42578125" style="12" customWidth="1"/>
    <col min="770" max="770" width="10.28515625" style="12" customWidth="1"/>
    <col min="771" max="1024" width="9.140625" style="12"/>
    <col min="1025" max="1025" width="40.42578125" style="12" customWidth="1"/>
    <col min="1026" max="1026" width="10.28515625" style="12" customWidth="1"/>
    <col min="1027" max="1280" width="9.140625" style="12"/>
    <col min="1281" max="1281" width="40.42578125" style="12" customWidth="1"/>
    <col min="1282" max="1282" width="10.28515625" style="12" customWidth="1"/>
    <col min="1283" max="1536" width="9.140625" style="12"/>
    <col min="1537" max="1537" width="40.42578125" style="12" customWidth="1"/>
    <col min="1538" max="1538" width="10.28515625" style="12" customWidth="1"/>
    <col min="1539" max="1792" width="9.140625" style="12"/>
    <col min="1793" max="1793" width="40.42578125" style="12" customWidth="1"/>
    <col min="1794" max="1794" width="10.28515625" style="12" customWidth="1"/>
    <col min="1795" max="2048" width="9.140625" style="12"/>
    <col min="2049" max="2049" width="40.42578125" style="12" customWidth="1"/>
    <col min="2050" max="2050" width="10.28515625" style="12" customWidth="1"/>
    <col min="2051" max="2304" width="9.140625" style="12"/>
    <col min="2305" max="2305" width="40.42578125" style="12" customWidth="1"/>
    <col min="2306" max="2306" width="10.28515625" style="12" customWidth="1"/>
    <col min="2307" max="2560" width="9.140625" style="12"/>
    <col min="2561" max="2561" width="40.42578125" style="12" customWidth="1"/>
    <col min="2562" max="2562" width="10.28515625" style="12" customWidth="1"/>
    <col min="2563" max="2816" width="9.140625" style="12"/>
    <col min="2817" max="2817" width="40.42578125" style="12" customWidth="1"/>
    <col min="2818" max="2818" width="10.28515625" style="12" customWidth="1"/>
    <col min="2819" max="3072" width="9.140625" style="12"/>
    <col min="3073" max="3073" width="40.42578125" style="12" customWidth="1"/>
    <col min="3074" max="3074" width="10.28515625" style="12" customWidth="1"/>
    <col min="3075" max="3328" width="9.140625" style="12"/>
    <col min="3329" max="3329" width="40.42578125" style="12" customWidth="1"/>
    <col min="3330" max="3330" width="10.28515625" style="12" customWidth="1"/>
    <col min="3331" max="3584" width="9.140625" style="12"/>
    <col min="3585" max="3585" width="40.42578125" style="12" customWidth="1"/>
    <col min="3586" max="3586" width="10.28515625" style="12" customWidth="1"/>
    <col min="3587" max="3840" width="9.140625" style="12"/>
    <col min="3841" max="3841" width="40.42578125" style="12" customWidth="1"/>
    <col min="3842" max="3842" width="10.28515625" style="12" customWidth="1"/>
    <col min="3843" max="4096" width="9.140625" style="12"/>
    <col min="4097" max="4097" width="40.42578125" style="12" customWidth="1"/>
    <col min="4098" max="4098" width="10.28515625" style="12" customWidth="1"/>
    <col min="4099" max="4352" width="9.140625" style="12"/>
    <col min="4353" max="4353" width="40.42578125" style="12" customWidth="1"/>
    <col min="4354" max="4354" width="10.28515625" style="12" customWidth="1"/>
    <col min="4355" max="4608" width="9.140625" style="12"/>
    <col min="4609" max="4609" width="40.42578125" style="12" customWidth="1"/>
    <col min="4610" max="4610" width="10.28515625" style="12" customWidth="1"/>
    <col min="4611" max="4864" width="9.140625" style="12"/>
    <col min="4865" max="4865" width="40.42578125" style="12" customWidth="1"/>
    <col min="4866" max="4866" width="10.28515625" style="12" customWidth="1"/>
    <col min="4867" max="5120" width="9.140625" style="12"/>
    <col min="5121" max="5121" width="40.42578125" style="12" customWidth="1"/>
    <col min="5122" max="5122" width="10.28515625" style="12" customWidth="1"/>
    <col min="5123" max="5376" width="9.140625" style="12"/>
    <col min="5377" max="5377" width="40.42578125" style="12" customWidth="1"/>
    <col min="5378" max="5378" width="10.28515625" style="12" customWidth="1"/>
    <col min="5379" max="5632" width="9.140625" style="12"/>
    <col min="5633" max="5633" width="40.42578125" style="12" customWidth="1"/>
    <col min="5634" max="5634" width="10.28515625" style="12" customWidth="1"/>
    <col min="5635" max="5888" width="9.140625" style="12"/>
    <col min="5889" max="5889" width="40.42578125" style="12" customWidth="1"/>
    <col min="5890" max="5890" width="10.28515625" style="12" customWidth="1"/>
    <col min="5891" max="6144" width="9.140625" style="12"/>
    <col min="6145" max="6145" width="40.42578125" style="12" customWidth="1"/>
    <col min="6146" max="6146" width="10.28515625" style="12" customWidth="1"/>
    <col min="6147" max="6400" width="9.140625" style="12"/>
    <col min="6401" max="6401" width="40.42578125" style="12" customWidth="1"/>
    <col min="6402" max="6402" width="10.28515625" style="12" customWidth="1"/>
    <col min="6403" max="6656" width="9.140625" style="12"/>
    <col min="6657" max="6657" width="40.42578125" style="12" customWidth="1"/>
    <col min="6658" max="6658" width="10.28515625" style="12" customWidth="1"/>
    <col min="6659" max="6912" width="9.140625" style="12"/>
    <col min="6913" max="6913" width="40.42578125" style="12" customWidth="1"/>
    <col min="6914" max="6914" width="10.28515625" style="12" customWidth="1"/>
    <col min="6915" max="7168" width="9.140625" style="12"/>
    <col min="7169" max="7169" width="40.42578125" style="12" customWidth="1"/>
    <col min="7170" max="7170" width="10.28515625" style="12" customWidth="1"/>
    <col min="7171" max="7424" width="9.140625" style="12"/>
    <col min="7425" max="7425" width="40.42578125" style="12" customWidth="1"/>
    <col min="7426" max="7426" width="10.28515625" style="12" customWidth="1"/>
    <col min="7427" max="7680" width="9.140625" style="12"/>
    <col min="7681" max="7681" width="40.42578125" style="12" customWidth="1"/>
    <col min="7682" max="7682" width="10.28515625" style="12" customWidth="1"/>
    <col min="7683" max="7936" width="9.140625" style="12"/>
    <col min="7937" max="7937" width="40.42578125" style="12" customWidth="1"/>
    <col min="7938" max="7938" width="10.28515625" style="12" customWidth="1"/>
    <col min="7939" max="8192" width="9.140625" style="12"/>
    <col min="8193" max="8193" width="40.42578125" style="12" customWidth="1"/>
    <col min="8194" max="8194" width="10.28515625" style="12" customWidth="1"/>
    <col min="8195" max="8448" width="9.140625" style="12"/>
    <col min="8449" max="8449" width="40.42578125" style="12" customWidth="1"/>
    <col min="8450" max="8450" width="10.28515625" style="12" customWidth="1"/>
    <col min="8451" max="8704" width="9.140625" style="12"/>
    <col min="8705" max="8705" width="40.42578125" style="12" customWidth="1"/>
    <col min="8706" max="8706" width="10.28515625" style="12" customWidth="1"/>
    <col min="8707" max="8960" width="9.140625" style="12"/>
    <col min="8961" max="8961" width="40.42578125" style="12" customWidth="1"/>
    <col min="8962" max="8962" width="10.28515625" style="12" customWidth="1"/>
    <col min="8963" max="9216" width="9.140625" style="12"/>
    <col min="9217" max="9217" width="40.42578125" style="12" customWidth="1"/>
    <col min="9218" max="9218" width="10.28515625" style="12" customWidth="1"/>
    <col min="9219" max="9472" width="9.140625" style="12"/>
    <col min="9473" max="9473" width="40.42578125" style="12" customWidth="1"/>
    <col min="9474" max="9474" width="10.28515625" style="12" customWidth="1"/>
    <col min="9475" max="9728" width="9.140625" style="12"/>
    <col min="9729" max="9729" width="40.42578125" style="12" customWidth="1"/>
    <col min="9730" max="9730" width="10.28515625" style="12" customWidth="1"/>
    <col min="9731" max="9984" width="9.140625" style="12"/>
    <col min="9985" max="9985" width="40.42578125" style="12" customWidth="1"/>
    <col min="9986" max="9986" width="10.28515625" style="12" customWidth="1"/>
    <col min="9987" max="10240" width="9.140625" style="12"/>
    <col min="10241" max="10241" width="40.42578125" style="12" customWidth="1"/>
    <col min="10242" max="10242" width="10.28515625" style="12" customWidth="1"/>
    <col min="10243" max="10496" width="9.140625" style="12"/>
    <col min="10497" max="10497" width="40.42578125" style="12" customWidth="1"/>
    <col min="10498" max="10498" width="10.28515625" style="12" customWidth="1"/>
    <col min="10499" max="10752" width="9.140625" style="12"/>
    <col min="10753" max="10753" width="40.42578125" style="12" customWidth="1"/>
    <col min="10754" max="10754" width="10.28515625" style="12" customWidth="1"/>
    <col min="10755" max="11008" width="9.140625" style="12"/>
    <col min="11009" max="11009" width="40.42578125" style="12" customWidth="1"/>
    <col min="11010" max="11010" width="10.28515625" style="12" customWidth="1"/>
    <col min="11011" max="11264" width="9.140625" style="12"/>
    <col min="11265" max="11265" width="40.42578125" style="12" customWidth="1"/>
    <col min="11266" max="11266" width="10.28515625" style="12" customWidth="1"/>
    <col min="11267" max="11520" width="9.140625" style="12"/>
    <col min="11521" max="11521" width="40.42578125" style="12" customWidth="1"/>
    <col min="11522" max="11522" width="10.28515625" style="12" customWidth="1"/>
    <col min="11523" max="11776" width="9.140625" style="12"/>
    <col min="11777" max="11777" width="40.42578125" style="12" customWidth="1"/>
    <col min="11778" max="11778" width="10.28515625" style="12" customWidth="1"/>
    <col min="11779" max="12032" width="9.140625" style="12"/>
    <col min="12033" max="12033" width="40.42578125" style="12" customWidth="1"/>
    <col min="12034" max="12034" width="10.28515625" style="12" customWidth="1"/>
    <col min="12035" max="12288" width="9.140625" style="12"/>
    <col min="12289" max="12289" width="40.42578125" style="12" customWidth="1"/>
    <col min="12290" max="12290" width="10.28515625" style="12" customWidth="1"/>
    <col min="12291" max="12544" width="9.140625" style="12"/>
    <col min="12545" max="12545" width="40.42578125" style="12" customWidth="1"/>
    <col min="12546" max="12546" width="10.28515625" style="12" customWidth="1"/>
    <col min="12547" max="12800" width="9.140625" style="12"/>
    <col min="12801" max="12801" width="40.42578125" style="12" customWidth="1"/>
    <col min="12802" max="12802" width="10.28515625" style="12" customWidth="1"/>
    <col min="12803" max="13056" width="9.140625" style="12"/>
    <col min="13057" max="13057" width="40.42578125" style="12" customWidth="1"/>
    <col min="13058" max="13058" width="10.28515625" style="12" customWidth="1"/>
    <col min="13059" max="13312" width="9.140625" style="12"/>
    <col min="13313" max="13313" width="40.42578125" style="12" customWidth="1"/>
    <col min="13314" max="13314" width="10.28515625" style="12" customWidth="1"/>
    <col min="13315" max="13568" width="9.140625" style="12"/>
    <col min="13569" max="13569" width="40.42578125" style="12" customWidth="1"/>
    <col min="13570" max="13570" width="10.28515625" style="12" customWidth="1"/>
    <col min="13571" max="13824" width="9.140625" style="12"/>
    <col min="13825" max="13825" width="40.42578125" style="12" customWidth="1"/>
    <col min="13826" max="13826" width="10.28515625" style="12" customWidth="1"/>
    <col min="13827" max="14080" width="9.140625" style="12"/>
    <col min="14081" max="14081" width="40.42578125" style="12" customWidth="1"/>
    <col min="14082" max="14082" width="10.28515625" style="12" customWidth="1"/>
    <col min="14083" max="14336" width="9.140625" style="12"/>
    <col min="14337" max="14337" width="40.42578125" style="12" customWidth="1"/>
    <col min="14338" max="14338" width="10.28515625" style="12" customWidth="1"/>
    <col min="14339" max="14592" width="9.140625" style="12"/>
    <col min="14593" max="14593" width="40.42578125" style="12" customWidth="1"/>
    <col min="14594" max="14594" width="10.28515625" style="12" customWidth="1"/>
    <col min="14595" max="14848" width="9.140625" style="12"/>
    <col min="14849" max="14849" width="40.42578125" style="12" customWidth="1"/>
    <col min="14850" max="14850" width="10.28515625" style="12" customWidth="1"/>
    <col min="14851" max="15104" width="9.140625" style="12"/>
    <col min="15105" max="15105" width="40.42578125" style="12" customWidth="1"/>
    <col min="15106" max="15106" width="10.28515625" style="12" customWidth="1"/>
    <col min="15107" max="15360" width="9.140625" style="12"/>
    <col min="15361" max="15361" width="40.42578125" style="12" customWidth="1"/>
    <col min="15362" max="15362" width="10.28515625" style="12" customWidth="1"/>
    <col min="15363" max="15616" width="9.140625" style="12"/>
    <col min="15617" max="15617" width="40.42578125" style="12" customWidth="1"/>
    <col min="15618" max="15618" width="10.28515625" style="12" customWidth="1"/>
    <col min="15619" max="15872" width="9.140625" style="12"/>
    <col min="15873" max="15873" width="40.42578125" style="12" customWidth="1"/>
    <col min="15874" max="15874" width="10.28515625" style="12" customWidth="1"/>
    <col min="15875" max="16128" width="9.140625" style="12"/>
    <col min="16129" max="16129" width="40.42578125" style="12" customWidth="1"/>
    <col min="16130" max="16130" width="10.28515625" style="12" customWidth="1"/>
    <col min="16131" max="16384" width="9.140625" style="12"/>
  </cols>
  <sheetData>
    <row r="1" spans="1:4" customFormat="1" ht="47.25" customHeight="1" x14ac:dyDescent="0.25">
      <c r="A1" s="214" t="s">
        <v>183</v>
      </c>
      <c r="B1" s="214" t="s">
        <v>183</v>
      </c>
      <c r="C1" s="214" t="s">
        <v>183</v>
      </c>
      <c r="D1" s="214" t="s">
        <v>183</v>
      </c>
    </row>
    <row r="2" spans="1:4" customFormat="1" ht="30" customHeight="1" x14ac:dyDescent="0.25">
      <c r="A2" s="212" t="s">
        <v>163</v>
      </c>
      <c r="B2" s="212" t="s">
        <v>163</v>
      </c>
      <c r="C2" s="182" t="s">
        <v>164</v>
      </c>
      <c r="D2" s="182" t="s">
        <v>165</v>
      </c>
    </row>
    <row r="3" spans="1:4" customFormat="1" x14ac:dyDescent="0.25">
      <c r="A3" s="206" t="s">
        <v>166</v>
      </c>
      <c r="B3" s="206" t="s">
        <v>166</v>
      </c>
      <c r="C3" s="183">
        <v>0.88900000000000001</v>
      </c>
      <c r="D3" s="184">
        <v>8</v>
      </c>
    </row>
    <row r="4" spans="1:4" customFormat="1" x14ac:dyDescent="0.25">
      <c r="A4" s="206" t="s">
        <v>167</v>
      </c>
      <c r="B4" s="206" t="s">
        <v>167</v>
      </c>
      <c r="C4" s="183">
        <v>0.111</v>
      </c>
      <c r="D4" s="184">
        <v>1</v>
      </c>
    </row>
    <row r="5" spans="1:4" customFormat="1" x14ac:dyDescent="0.25">
      <c r="A5" s="206" t="s">
        <v>168</v>
      </c>
      <c r="B5" s="206" t="s">
        <v>168</v>
      </c>
      <c r="C5" s="213">
        <v>0</v>
      </c>
      <c r="D5" s="185">
        <v>0</v>
      </c>
    </row>
    <row r="6" spans="1:4" customFormat="1" x14ac:dyDescent="0.25">
      <c r="A6" s="211" t="s">
        <v>169</v>
      </c>
      <c r="B6" s="211" t="s">
        <v>169</v>
      </c>
      <c r="C6" s="211">
        <v>9</v>
      </c>
      <c r="D6" s="186">
        <v>9</v>
      </c>
    </row>
    <row r="7" spans="1:4" customFormat="1" x14ac:dyDescent="0.25">
      <c r="A7" s="211" t="s">
        <v>170</v>
      </c>
      <c r="B7" s="211" t="s">
        <v>170</v>
      </c>
      <c r="C7" s="211">
        <v>0</v>
      </c>
      <c r="D7" s="186">
        <v>0</v>
      </c>
    </row>
    <row r="8" spans="1:4" customFormat="1" x14ac:dyDescent="0.25"/>
    <row r="25" spans="1:4" s="11" customFormat="1" ht="35.1" customHeight="1" x14ac:dyDescent="0.25">
      <c r="A25" s="208" t="s">
        <v>187</v>
      </c>
      <c r="B25" s="208" t="s">
        <v>187</v>
      </c>
      <c r="C25" s="208" t="s">
        <v>187</v>
      </c>
      <c r="D25" s="208" t="s">
        <v>187</v>
      </c>
    </row>
    <row r="26" spans="1:4" s="11" customFormat="1" ht="24.95" customHeight="1" x14ac:dyDescent="0.25">
      <c r="A26" s="209" t="s">
        <v>188</v>
      </c>
      <c r="B26" s="209" t="s">
        <v>188</v>
      </c>
      <c r="C26" s="209" t="s">
        <v>188</v>
      </c>
      <c r="D26" s="209" t="s">
        <v>188</v>
      </c>
    </row>
    <row r="27" spans="1:4" s="11" customFormat="1" ht="30" customHeight="1" x14ac:dyDescent="0.25">
      <c r="A27" s="210" t="s">
        <v>163</v>
      </c>
      <c r="B27" s="210" t="s">
        <v>163</v>
      </c>
      <c r="C27" s="196" t="s">
        <v>164</v>
      </c>
      <c r="D27" s="196" t="s">
        <v>165</v>
      </c>
    </row>
    <row r="28" spans="1:4" s="11" customFormat="1" x14ac:dyDescent="0.25">
      <c r="A28" s="206" t="s">
        <v>189</v>
      </c>
      <c r="B28" s="206" t="s">
        <v>189</v>
      </c>
      <c r="C28" s="183">
        <v>0.75</v>
      </c>
      <c r="D28" s="184">
        <v>6</v>
      </c>
    </row>
    <row r="29" spans="1:4" s="11" customFormat="1" x14ac:dyDescent="0.25">
      <c r="A29" s="206" t="s">
        <v>190</v>
      </c>
      <c r="B29" s="206" t="s">
        <v>190</v>
      </c>
      <c r="C29" s="183">
        <v>0.125</v>
      </c>
      <c r="D29" s="184">
        <v>1</v>
      </c>
    </row>
    <row r="30" spans="1:4" s="11" customFormat="1" x14ac:dyDescent="0.25">
      <c r="A30" s="206" t="s">
        <v>191</v>
      </c>
      <c r="B30" s="206" t="s">
        <v>191</v>
      </c>
      <c r="C30" s="183">
        <v>0</v>
      </c>
      <c r="D30" s="184">
        <v>0</v>
      </c>
    </row>
    <row r="31" spans="1:4" s="11" customFormat="1" x14ac:dyDescent="0.25">
      <c r="A31" s="206" t="s">
        <v>192</v>
      </c>
      <c r="B31" s="206" t="s">
        <v>192</v>
      </c>
      <c r="C31" s="183">
        <v>0</v>
      </c>
      <c r="D31" s="184">
        <v>0</v>
      </c>
    </row>
    <row r="32" spans="1:4" s="11" customFormat="1" x14ac:dyDescent="0.25">
      <c r="A32" s="206" t="s">
        <v>193</v>
      </c>
      <c r="B32" s="206" t="s">
        <v>193</v>
      </c>
      <c r="C32" s="183">
        <v>0.125</v>
      </c>
      <c r="D32" s="184">
        <v>1</v>
      </c>
    </row>
    <row r="33" spans="1:4" s="11" customFormat="1" x14ac:dyDescent="0.25">
      <c r="A33" s="207" t="s">
        <v>169</v>
      </c>
      <c r="B33" s="207" t="s">
        <v>169</v>
      </c>
      <c r="C33" s="207">
        <v>8</v>
      </c>
      <c r="D33" s="197">
        <v>8</v>
      </c>
    </row>
    <row r="34" spans="1:4" s="11" customFormat="1" x14ac:dyDescent="0.25">
      <c r="A34" s="207" t="s">
        <v>170</v>
      </c>
      <c r="B34" s="207" t="s">
        <v>170</v>
      </c>
      <c r="C34" s="207">
        <v>0</v>
      </c>
      <c r="D34" s="197">
        <v>0</v>
      </c>
    </row>
  </sheetData>
  <mergeCells count="17">
    <mergeCell ref="A7:C7"/>
    <mergeCell ref="A2:B2"/>
    <mergeCell ref="A5:C5"/>
    <mergeCell ref="A1:D1"/>
    <mergeCell ref="A3:B3"/>
    <mergeCell ref="A4:B4"/>
    <mergeCell ref="A6:C6"/>
    <mergeCell ref="A25:D25"/>
    <mergeCell ref="A26:D26"/>
    <mergeCell ref="A27:B27"/>
    <mergeCell ref="A28:B28"/>
    <mergeCell ref="A29:B29"/>
    <mergeCell ref="A30:B30"/>
    <mergeCell ref="A31:B31"/>
    <mergeCell ref="A32:B32"/>
    <mergeCell ref="A33:C33"/>
    <mergeCell ref="A34:C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N62"/>
  <sheetViews>
    <sheetView workbookViewId="0">
      <selection activeCell="B3" sqref="B3:B23"/>
    </sheetView>
  </sheetViews>
  <sheetFormatPr defaultRowHeight="15" outlineLevelRow="2" x14ac:dyDescent="0.25"/>
  <cols>
    <col min="1" max="1" width="24.7109375" customWidth="1"/>
    <col min="2" max="2" width="20.5703125" customWidth="1"/>
    <col min="3" max="3" width="20.42578125" customWidth="1"/>
    <col min="4" max="4" width="15.7109375" customWidth="1"/>
    <col min="5" max="5" width="14" customWidth="1"/>
    <col min="6" max="6" width="13.28515625" customWidth="1"/>
    <col min="7" max="7" width="14.42578125" customWidth="1"/>
    <col min="11" max="65" width="9.140625" style="11"/>
  </cols>
  <sheetData>
    <row r="1" spans="1:66" s="131" customFormat="1" ht="45" x14ac:dyDescent="0.25">
      <c r="A1" s="128" t="s">
        <v>128</v>
      </c>
      <c r="B1" s="132" t="s">
        <v>21</v>
      </c>
      <c r="C1" s="145" t="s">
        <v>138</v>
      </c>
      <c r="D1" s="132" t="s">
        <v>22</v>
      </c>
      <c r="E1" s="128" t="s">
        <v>173</v>
      </c>
      <c r="F1" s="128" t="s">
        <v>16</v>
      </c>
      <c r="G1" s="128" t="s">
        <v>137</v>
      </c>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30"/>
    </row>
    <row r="2" spans="1:66" ht="15.75" hidden="1" outlineLevel="2" x14ac:dyDescent="0.25">
      <c r="A2" s="123" t="s">
        <v>18</v>
      </c>
      <c r="B2" s="127">
        <v>2332000</v>
      </c>
      <c r="C2" s="127">
        <v>213565.32</v>
      </c>
      <c r="D2" s="127">
        <v>2545565.3199999998</v>
      </c>
      <c r="E2" s="124">
        <v>0</v>
      </c>
      <c r="F2" s="124">
        <v>0</v>
      </c>
      <c r="G2" s="125">
        <f>SUM(E2:F2)</f>
        <v>0</v>
      </c>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1"/>
    </row>
    <row r="3" spans="1:66" ht="15.75" outlineLevel="1" collapsed="1" x14ac:dyDescent="0.25">
      <c r="A3" s="134" t="s">
        <v>133</v>
      </c>
      <c r="B3" s="127">
        <f t="shared" ref="B3:G3" si="0">SUBTOTAL(9,B2:B2)</f>
        <v>2332000</v>
      </c>
      <c r="C3" s="127">
        <f t="shared" si="0"/>
        <v>213565.32</v>
      </c>
      <c r="D3" s="144">
        <f t="shared" si="0"/>
        <v>2545565.3199999998</v>
      </c>
      <c r="E3" s="141">
        <f t="shared" si="0"/>
        <v>0</v>
      </c>
      <c r="F3" s="141">
        <f t="shared" si="0"/>
        <v>0</v>
      </c>
      <c r="G3" s="141">
        <f t="shared" si="0"/>
        <v>0</v>
      </c>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1"/>
    </row>
    <row r="4" spans="1:66" s="11" customFormat="1" ht="15.75" hidden="1" outlineLevel="2" x14ac:dyDescent="0.25">
      <c r="A4" s="135" t="s">
        <v>20</v>
      </c>
      <c r="B4" s="127">
        <v>2500000</v>
      </c>
      <c r="C4" s="127">
        <v>241901.44</v>
      </c>
      <c r="D4" s="144">
        <v>2741901.44</v>
      </c>
      <c r="E4" s="141">
        <v>37766.79</v>
      </c>
      <c r="F4" s="141">
        <v>47839.51</v>
      </c>
      <c r="G4" s="141">
        <f>SUM(E4:F4)</f>
        <v>85606.3</v>
      </c>
      <c r="BN4" s="122"/>
    </row>
    <row r="5" spans="1:66" s="11" customFormat="1" ht="15.75" outlineLevel="1" collapsed="1" x14ac:dyDescent="0.25">
      <c r="A5" s="133" t="s">
        <v>20</v>
      </c>
      <c r="B5" s="127">
        <f t="shared" ref="B5:G5" si="1">SUBTOTAL(9,B4:B4)</f>
        <v>2500000</v>
      </c>
      <c r="C5" s="127">
        <f t="shared" si="1"/>
        <v>241901.44</v>
      </c>
      <c r="D5" s="144">
        <f t="shared" si="1"/>
        <v>2741901.44</v>
      </c>
      <c r="E5" s="141">
        <f t="shared" si="1"/>
        <v>37766.79</v>
      </c>
      <c r="F5" s="141">
        <f t="shared" si="1"/>
        <v>47839.51</v>
      </c>
      <c r="G5" s="141">
        <f t="shared" si="1"/>
        <v>85606.3</v>
      </c>
      <c r="BN5" s="122"/>
    </row>
    <row r="6" spans="1:66" s="11" customFormat="1" ht="15.75" hidden="1" outlineLevel="2" x14ac:dyDescent="0.25">
      <c r="A6" s="136" t="s">
        <v>19</v>
      </c>
      <c r="B6" s="127">
        <v>4102000</v>
      </c>
      <c r="C6" s="121" t="s">
        <v>129</v>
      </c>
      <c r="D6" s="144">
        <v>4102000</v>
      </c>
      <c r="E6" s="141">
        <v>0</v>
      </c>
      <c r="F6" s="141">
        <v>0</v>
      </c>
      <c r="G6" s="141">
        <f>SUM(E6:F6)</f>
        <v>0</v>
      </c>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row>
    <row r="7" spans="1:66" s="11" customFormat="1" ht="15.75" outlineLevel="1" collapsed="1" x14ac:dyDescent="0.25">
      <c r="A7" s="137" t="s">
        <v>134</v>
      </c>
      <c r="B7" s="127">
        <f t="shared" ref="B7:G7" si="2">SUBTOTAL(9,B6:B6)</f>
        <v>4102000</v>
      </c>
      <c r="C7" s="121">
        <f t="shared" si="2"/>
        <v>0</v>
      </c>
      <c r="D7" s="144">
        <f t="shared" si="2"/>
        <v>4102000</v>
      </c>
      <c r="E7" s="141">
        <f t="shared" si="2"/>
        <v>0</v>
      </c>
      <c r="F7" s="141">
        <f t="shared" si="2"/>
        <v>0</v>
      </c>
      <c r="G7" s="141">
        <f t="shared" si="2"/>
        <v>0</v>
      </c>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row>
    <row r="8" spans="1:66" s="122" customFormat="1" ht="15.75" hidden="1" outlineLevel="2" x14ac:dyDescent="0.25">
      <c r="A8" s="135" t="s">
        <v>17</v>
      </c>
      <c r="B8" s="127">
        <v>420000</v>
      </c>
      <c r="C8" s="127">
        <v>29964.2</v>
      </c>
      <c r="D8" s="127">
        <v>449964.2</v>
      </c>
      <c r="E8" s="141">
        <v>14060.15</v>
      </c>
      <c r="F8" s="141">
        <v>1995</v>
      </c>
      <c r="G8" s="141">
        <f t="shared" ref="G8:G13" si="3">SUM(E8:F8)</f>
        <v>16055.15</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row>
    <row r="9" spans="1:66" s="11" customFormat="1" hidden="1" outlineLevel="2" x14ac:dyDescent="0.25">
      <c r="A9" s="135" t="s">
        <v>17</v>
      </c>
      <c r="B9" s="126"/>
      <c r="C9" s="126"/>
      <c r="D9" s="126"/>
      <c r="E9" s="141">
        <v>14126.94</v>
      </c>
      <c r="F9" s="141">
        <v>1928.21</v>
      </c>
      <c r="G9" s="141">
        <f t="shared" si="3"/>
        <v>16055.150000000001</v>
      </c>
    </row>
    <row r="10" spans="1:66" s="11" customFormat="1" hidden="1" outlineLevel="2" x14ac:dyDescent="0.25">
      <c r="A10" s="135" t="s">
        <v>17</v>
      </c>
      <c r="B10" s="126"/>
      <c r="C10" s="126"/>
      <c r="D10" s="126"/>
      <c r="E10" s="141">
        <v>14194.04</v>
      </c>
      <c r="F10" s="141">
        <v>1861.11</v>
      </c>
      <c r="G10" s="141">
        <f t="shared" si="3"/>
        <v>16055.150000000001</v>
      </c>
    </row>
    <row r="11" spans="1:66" s="11" customFormat="1" hidden="1" outlineLevel="2" x14ac:dyDescent="0.25">
      <c r="A11" s="135" t="s">
        <v>17</v>
      </c>
      <c r="B11" s="126"/>
      <c r="C11" s="126"/>
      <c r="D11" s="126"/>
      <c r="E11" s="141">
        <v>14261.46</v>
      </c>
      <c r="F11" s="141">
        <v>1793.69</v>
      </c>
      <c r="G11" s="141">
        <f t="shared" si="3"/>
        <v>16055.15</v>
      </c>
    </row>
    <row r="12" spans="1:66" s="11" customFormat="1" hidden="1" outlineLevel="2" x14ac:dyDescent="0.25">
      <c r="A12" s="135" t="s">
        <v>17</v>
      </c>
      <c r="B12" s="126"/>
      <c r="C12" s="126"/>
      <c r="D12" s="126"/>
      <c r="E12" s="141">
        <v>14329.2</v>
      </c>
      <c r="F12" s="141">
        <v>1725.95</v>
      </c>
      <c r="G12" s="141">
        <f t="shared" si="3"/>
        <v>16055.150000000001</v>
      </c>
    </row>
    <row r="13" spans="1:66" s="11" customFormat="1" hidden="1" outlineLevel="2" x14ac:dyDescent="0.25">
      <c r="A13" s="135" t="s">
        <v>17</v>
      </c>
      <c r="B13" s="126"/>
      <c r="C13" s="126"/>
      <c r="D13" s="126"/>
      <c r="E13" s="141">
        <v>14397.27</v>
      </c>
      <c r="F13" s="141">
        <v>1657.88</v>
      </c>
      <c r="G13" s="142">
        <f t="shared" si="3"/>
        <v>16055.150000000001</v>
      </c>
    </row>
    <row r="14" spans="1:66" s="11" customFormat="1" outlineLevel="1" collapsed="1" x14ac:dyDescent="0.25">
      <c r="A14" s="133" t="s">
        <v>132</v>
      </c>
      <c r="B14" s="138">
        <f t="shared" ref="B14:G14" si="4">SUBTOTAL(9,B8:B13)</f>
        <v>420000</v>
      </c>
      <c r="C14" s="138">
        <f t="shared" si="4"/>
        <v>29964.2</v>
      </c>
      <c r="D14" s="138">
        <f t="shared" si="4"/>
        <v>449964.2</v>
      </c>
      <c r="E14" s="141">
        <f t="shared" si="4"/>
        <v>85369.060000000012</v>
      </c>
      <c r="F14" s="141">
        <f t="shared" si="4"/>
        <v>10961.84</v>
      </c>
      <c r="G14" s="142">
        <f t="shared" si="4"/>
        <v>96330.9</v>
      </c>
    </row>
    <row r="15" spans="1:66" s="11" customFormat="1" hidden="1" outlineLevel="2" x14ac:dyDescent="0.25">
      <c r="A15" s="135" t="s">
        <v>130</v>
      </c>
      <c r="B15" s="139">
        <v>542000</v>
      </c>
      <c r="C15" s="139">
        <v>44060.99</v>
      </c>
      <c r="D15" s="139">
        <v>586060.99</v>
      </c>
      <c r="E15" s="141">
        <v>15722.97</v>
      </c>
      <c r="F15" s="141">
        <v>2574.5</v>
      </c>
      <c r="G15" s="141">
        <f t="shared" ref="G15:G20" si="5">SUM(E15:F15)</f>
        <v>18297.47</v>
      </c>
    </row>
    <row r="16" spans="1:66" s="11" customFormat="1" hidden="1" outlineLevel="2" x14ac:dyDescent="0.25">
      <c r="A16" s="135" t="s">
        <v>130</v>
      </c>
      <c r="B16" s="140"/>
      <c r="C16" s="140"/>
      <c r="D16" s="140"/>
      <c r="E16" s="141">
        <v>15797.66</v>
      </c>
      <c r="F16" s="141">
        <v>2499.8200000000002</v>
      </c>
      <c r="G16" s="141">
        <f t="shared" si="5"/>
        <v>18297.48</v>
      </c>
    </row>
    <row r="17" spans="1:7" s="11" customFormat="1" hidden="1" outlineLevel="2" x14ac:dyDescent="0.25">
      <c r="A17" s="135" t="s">
        <v>130</v>
      </c>
      <c r="B17" s="140"/>
      <c r="C17" s="140"/>
      <c r="D17" s="140"/>
      <c r="E17" s="142">
        <v>15872.69</v>
      </c>
      <c r="F17" s="142">
        <v>2424.7800000000002</v>
      </c>
      <c r="G17" s="141">
        <f t="shared" si="5"/>
        <v>18297.47</v>
      </c>
    </row>
    <row r="18" spans="1:7" s="11" customFormat="1" hidden="1" outlineLevel="2" x14ac:dyDescent="0.25">
      <c r="A18" s="135" t="s">
        <v>130</v>
      </c>
      <c r="B18" s="140"/>
      <c r="C18" s="140"/>
      <c r="D18" s="140"/>
      <c r="E18" s="141">
        <v>15948.09</v>
      </c>
      <c r="F18" s="141">
        <v>2349.38</v>
      </c>
      <c r="G18" s="141">
        <f t="shared" si="5"/>
        <v>18297.47</v>
      </c>
    </row>
    <row r="19" spans="1:7" s="11" customFormat="1" hidden="1" outlineLevel="2" x14ac:dyDescent="0.25">
      <c r="A19" s="135" t="s">
        <v>130</v>
      </c>
      <c r="B19" s="140"/>
      <c r="C19" s="140"/>
      <c r="D19" s="140"/>
      <c r="E19" s="141">
        <v>16023.84</v>
      </c>
      <c r="F19" s="141">
        <v>2273.63</v>
      </c>
      <c r="G19" s="141">
        <f t="shared" si="5"/>
        <v>18297.47</v>
      </c>
    </row>
    <row r="20" spans="1:7" s="11" customFormat="1" hidden="1" outlineLevel="2" x14ac:dyDescent="0.25">
      <c r="A20" s="135" t="s">
        <v>130</v>
      </c>
      <c r="B20" s="140"/>
      <c r="C20" s="140"/>
      <c r="D20" s="140"/>
      <c r="E20" s="141">
        <v>16099.95</v>
      </c>
      <c r="F20" s="141">
        <v>2197.52</v>
      </c>
      <c r="G20" s="141">
        <f t="shared" si="5"/>
        <v>18297.47</v>
      </c>
    </row>
    <row r="21" spans="1:7" s="11" customFormat="1" outlineLevel="1" collapsed="1" x14ac:dyDescent="0.25">
      <c r="A21" s="133" t="s">
        <v>135</v>
      </c>
      <c r="B21" s="138">
        <f t="shared" ref="B21:G21" si="6">SUBTOTAL(9,B15:B20)</f>
        <v>542000</v>
      </c>
      <c r="C21" s="138">
        <f t="shared" si="6"/>
        <v>44060.99</v>
      </c>
      <c r="D21" s="138">
        <f t="shared" si="6"/>
        <v>586060.99</v>
      </c>
      <c r="E21" s="141">
        <f t="shared" si="6"/>
        <v>95465.2</v>
      </c>
      <c r="F21" s="141">
        <f t="shared" si="6"/>
        <v>14319.630000000001</v>
      </c>
      <c r="G21" s="141">
        <f t="shared" si="6"/>
        <v>109784.83</v>
      </c>
    </row>
    <row r="22" spans="1:7" s="11" customFormat="1" hidden="1" outlineLevel="2" x14ac:dyDescent="0.25">
      <c r="A22" s="135" t="s">
        <v>131</v>
      </c>
      <c r="B22" s="127">
        <v>356000</v>
      </c>
      <c r="C22" s="127">
        <v>29026.71</v>
      </c>
      <c r="D22" s="127">
        <v>385026.71</v>
      </c>
      <c r="E22" s="141">
        <v>356000</v>
      </c>
      <c r="F22" s="141">
        <v>6746</v>
      </c>
      <c r="G22" s="141">
        <f>SUM(E22:F22)</f>
        <v>362746</v>
      </c>
    </row>
    <row r="23" spans="1:7" s="11" customFormat="1" outlineLevel="1" collapsed="1" x14ac:dyDescent="0.25">
      <c r="A23" s="133" t="s">
        <v>136</v>
      </c>
      <c r="B23" s="127">
        <f t="shared" ref="B23:G23" si="7">SUBTOTAL(9,B22:B22)</f>
        <v>356000</v>
      </c>
      <c r="C23" s="127">
        <f t="shared" si="7"/>
        <v>29026.71</v>
      </c>
      <c r="D23" s="127">
        <f t="shared" si="7"/>
        <v>385026.71</v>
      </c>
      <c r="E23" s="141">
        <f t="shared" si="7"/>
        <v>356000</v>
      </c>
      <c r="F23" s="141">
        <f t="shared" si="7"/>
        <v>6746</v>
      </c>
      <c r="G23" s="141">
        <f t="shared" si="7"/>
        <v>362746</v>
      </c>
    </row>
    <row r="24" spans="1:7" x14ac:dyDescent="0.25">
      <c r="E24" s="143"/>
      <c r="F24" s="143"/>
      <c r="G24" s="143"/>
    </row>
    <row r="25" spans="1:7" x14ac:dyDescent="0.25">
      <c r="E25" s="143"/>
      <c r="F25" s="143"/>
      <c r="G25" s="143"/>
    </row>
    <row r="39" spans="1:65" s="131" customFormat="1" ht="16.5" thickBot="1" x14ac:dyDescent="0.3">
      <c r="A39" s="128" t="s">
        <v>128</v>
      </c>
      <c r="B39" s="128" t="s">
        <v>172</v>
      </c>
      <c r="C39" s="128" t="s">
        <v>173</v>
      </c>
      <c r="D39" s="128" t="s">
        <v>16</v>
      </c>
      <c r="E39" s="128" t="s">
        <v>137</v>
      </c>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30"/>
    </row>
    <row r="40" spans="1:65" ht="15.75" hidden="1" outlineLevel="2" x14ac:dyDescent="0.25">
      <c r="A40" s="123" t="s">
        <v>18</v>
      </c>
      <c r="B40" s="123"/>
      <c r="C40" s="124">
        <v>0</v>
      </c>
      <c r="D40" s="124">
        <v>0</v>
      </c>
      <c r="E40" s="125">
        <f>SUM(C40:D40)</f>
        <v>0</v>
      </c>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M40"/>
    </row>
    <row r="41" spans="1:65" ht="30.75" outlineLevel="1" collapsed="1" thickBot="1" x14ac:dyDescent="0.3">
      <c r="A41" s="165" t="s">
        <v>174</v>
      </c>
      <c r="B41" s="166">
        <v>2332000</v>
      </c>
      <c r="C41" s="163">
        <f t="shared" ref="C41:E41" si="8">SUBTOTAL(9,C40:C40)</f>
        <v>0</v>
      </c>
      <c r="D41" s="163">
        <f t="shared" si="8"/>
        <v>0</v>
      </c>
      <c r="E41" s="163">
        <f t="shared" si="8"/>
        <v>0</v>
      </c>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M41"/>
    </row>
    <row r="42" spans="1:65" s="11" customFormat="1" ht="15.75" hidden="1" outlineLevel="2" x14ac:dyDescent="0.25">
      <c r="A42" s="169" t="s">
        <v>20</v>
      </c>
      <c r="B42" s="167"/>
      <c r="C42" s="141">
        <v>37766.79</v>
      </c>
      <c r="D42" s="141">
        <v>47839.51</v>
      </c>
      <c r="E42" s="141">
        <f>SUM(C42:D42)</f>
        <v>85606.3</v>
      </c>
      <c r="BL42" s="122"/>
    </row>
    <row r="43" spans="1:65" s="11" customFormat="1" ht="30" outlineLevel="1" collapsed="1" x14ac:dyDescent="0.25">
      <c r="A43" s="170" t="s">
        <v>175</v>
      </c>
      <c r="B43" s="167">
        <v>2500000</v>
      </c>
      <c r="C43" s="163">
        <f t="shared" ref="C43:E43" si="9">SUBTOTAL(9,C42:C42)</f>
        <v>37766.79</v>
      </c>
      <c r="D43" s="163">
        <f t="shared" si="9"/>
        <v>47839.51</v>
      </c>
      <c r="E43" s="163">
        <f t="shared" si="9"/>
        <v>85606.3</v>
      </c>
      <c r="BL43" s="122"/>
    </row>
    <row r="44" spans="1:65" s="11" customFormat="1" ht="15.75" hidden="1" outlineLevel="2" x14ac:dyDescent="0.25">
      <c r="A44" s="171" t="s">
        <v>19</v>
      </c>
      <c r="B44" s="168"/>
      <c r="C44" s="141">
        <v>0</v>
      </c>
      <c r="D44" s="141">
        <v>0</v>
      </c>
      <c r="E44" s="141">
        <f>SUM(C44:D44)</f>
        <v>0</v>
      </c>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row>
    <row r="45" spans="1:65" s="11" customFormat="1" ht="30" outlineLevel="1" collapsed="1" x14ac:dyDescent="0.25">
      <c r="A45" s="172" t="s">
        <v>179</v>
      </c>
      <c r="B45" s="168">
        <v>4102000</v>
      </c>
      <c r="C45" s="163">
        <f t="shared" ref="C45:E45" si="10">SUBTOTAL(9,C44:C44)</f>
        <v>0</v>
      </c>
      <c r="D45" s="163">
        <f t="shared" si="10"/>
        <v>0</v>
      </c>
      <c r="E45" s="163">
        <f t="shared" si="10"/>
        <v>0</v>
      </c>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row>
    <row r="46" spans="1:65" s="122" customFormat="1" ht="15.75" hidden="1" outlineLevel="2" x14ac:dyDescent="0.25">
      <c r="A46" s="169" t="s">
        <v>17</v>
      </c>
      <c r="B46" s="167"/>
      <c r="C46" s="141">
        <v>14060.15</v>
      </c>
      <c r="D46" s="141">
        <v>1995</v>
      </c>
      <c r="E46" s="141">
        <f t="shared" ref="E46:E51" si="11">SUM(C46:D46)</f>
        <v>16055.15</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row>
    <row r="47" spans="1:65" s="11" customFormat="1" hidden="1" outlineLevel="2" x14ac:dyDescent="0.25">
      <c r="A47" s="169" t="s">
        <v>17</v>
      </c>
      <c r="B47" s="167"/>
      <c r="C47" s="141">
        <v>14126.94</v>
      </c>
      <c r="D47" s="141">
        <v>1928.21</v>
      </c>
      <c r="E47" s="141">
        <f t="shared" si="11"/>
        <v>16055.150000000001</v>
      </c>
    </row>
    <row r="48" spans="1:65" s="11" customFormat="1" hidden="1" outlineLevel="2" x14ac:dyDescent="0.25">
      <c r="A48" s="169" t="s">
        <v>17</v>
      </c>
      <c r="B48" s="167"/>
      <c r="C48" s="141">
        <v>14194.04</v>
      </c>
      <c r="D48" s="141">
        <v>1861.11</v>
      </c>
      <c r="E48" s="141">
        <f t="shared" si="11"/>
        <v>16055.150000000001</v>
      </c>
    </row>
    <row r="49" spans="1:5" s="11" customFormat="1" hidden="1" outlineLevel="2" x14ac:dyDescent="0.25">
      <c r="A49" s="169" t="s">
        <v>17</v>
      </c>
      <c r="B49" s="167"/>
      <c r="C49" s="141">
        <v>14261.46</v>
      </c>
      <c r="D49" s="141">
        <v>1793.69</v>
      </c>
      <c r="E49" s="141">
        <f t="shared" si="11"/>
        <v>16055.15</v>
      </c>
    </row>
    <row r="50" spans="1:5" s="11" customFormat="1" hidden="1" outlineLevel="2" x14ac:dyDescent="0.25">
      <c r="A50" s="169" t="s">
        <v>17</v>
      </c>
      <c r="B50" s="167"/>
      <c r="C50" s="141">
        <v>14329.2</v>
      </c>
      <c r="D50" s="141">
        <v>1725.95</v>
      </c>
      <c r="E50" s="141">
        <f t="shared" si="11"/>
        <v>16055.150000000001</v>
      </c>
    </row>
    <row r="51" spans="1:5" s="11" customFormat="1" hidden="1" outlineLevel="2" x14ac:dyDescent="0.25">
      <c r="A51" s="169" t="s">
        <v>17</v>
      </c>
      <c r="B51" s="167"/>
      <c r="C51" s="141">
        <v>14397.27</v>
      </c>
      <c r="D51" s="141">
        <v>1657.88</v>
      </c>
      <c r="E51" s="142">
        <f t="shared" si="11"/>
        <v>16055.150000000001</v>
      </c>
    </row>
    <row r="52" spans="1:5" s="11" customFormat="1" outlineLevel="1" collapsed="1" x14ac:dyDescent="0.25">
      <c r="A52" s="170" t="s">
        <v>176</v>
      </c>
      <c r="B52" s="167">
        <v>420000</v>
      </c>
      <c r="C52" s="163">
        <f t="shared" ref="C52:E52" si="12">SUBTOTAL(9,C46:C51)</f>
        <v>85369.060000000012</v>
      </c>
      <c r="D52" s="163">
        <f t="shared" si="12"/>
        <v>10961.84</v>
      </c>
      <c r="E52" s="164">
        <f t="shared" si="12"/>
        <v>96330.9</v>
      </c>
    </row>
    <row r="53" spans="1:5" s="11" customFormat="1" ht="30" hidden="1" outlineLevel="2" x14ac:dyDescent="0.25">
      <c r="A53" s="169" t="s">
        <v>130</v>
      </c>
      <c r="B53" s="167"/>
      <c r="C53" s="141">
        <v>15722.97</v>
      </c>
      <c r="D53" s="141">
        <v>2574.5</v>
      </c>
      <c r="E53" s="141">
        <f t="shared" ref="E53:E58" si="13">SUM(C53:D53)</f>
        <v>18297.47</v>
      </c>
    </row>
    <row r="54" spans="1:5" s="11" customFormat="1" ht="30" hidden="1" outlineLevel="2" x14ac:dyDescent="0.25">
      <c r="A54" s="169" t="s">
        <v>130</v>
      </c>
      <c r="B54" s="167"/>
      <c r="C54" s="141">
        <v>15797.66</v>
      </c>
      <c r="D54" s="141">
        <v>2499.8200000000002</v>
      </c>
      <c r="E54" s="141">
        <f t="shared" si="13"/>
        <v>18297.48</v>
      </c>
    </row>
    <row r="55" spans="1:5" s="11" customFormat="1" ht="30" hidden="1" outlineLevel="2" x14ac:dyDescent="0.25">
      <c r="A55" s="169" t="s">
        <v>130</v>
      </c>
      <c r="B55" s="167"/>
      <c r="C55" s="142">
        <v>15872.69</v>
      </c>
      <c r="D55" s="142">
        <v>2424.7800000000002</v>
      </c>
      <c r="E55" s="141">
        <f t="shared" si="13"/>
        <v>18297.47</v>
      </c>
    </row>
    <row r="56" spans="1:5" s="11" customFormat="1" ht="30" hidden="1" outlineLevel="2" x14ac:dyDescent="0.25">
      <c r="A56" s="169" t="s">
        <v>130</v>
      </c>
      <c r="B56" s="167"/>
      <c r="C56" s="141">
        <v>15948.09</v>
      </c>
      <c r="D56" s="141">
        <v>2349.38</v>
      </c>
      <c r="E56" s="141">
        <f t="shared" si="13"/>
        <v>18297.47</v>
      </c>
    </row>
    <row r="57" spans="1:5" s="11" customFormat="1" ht="30" hidden="1" outlineLevel="2" x14ac:dyDescent="0.25">
      <c r="A57" s="169" t="s">
        <v>130</v>
      </c>
      <c r="B57" s="167"/>
      <c r="C57" s="141">
        <v>16023.84</v>
      </c>
      <c r="D57" s="141">
        <v>2273.63</v>
      </c>
      <c r="E57" s="141">
        <f t="shared" si="13"/>
        <v>18297.47</v>
      </c>
    </row>
    <row r="58" spans="1:5" s="11" customFormat="1" ht="30" hidden="1" outlineLevel="2" x14ac:dyDescent="0.25">
      <c r="A58" s="169" t="s">
        <v>130</v>
      </c>
      <c r="B58" s="167"/>
      <c r="C58" s="141">
        <v>16099.95</v>
      </c>
      <c r="D58" s="141">
        <v>2197.52</v>
      </c>
      <c r="E58" s="141">
        <f t="shared" si="13"/>
        <v>18297.47</v>
      </c>
    </row>
    <row r="59" spans="1:5" s="11" customFormat="1" ht="30" outlineLevel="1" collapsed="1" x14ac:dyDescent="0.25">
      <c r="A59" s="170" t="s">
        <v>177</v>
      </c>
      <c r="B59" s="167">
        <v>542000</v>
      </c>
      <c r="C59" s="163">
        <f t="shared" ref="C59:E59" si="14">SUBTOTAL(9,C53:C58)</f>
        <v>95465.2</v>
      </c>
      <c r="D59" s="163">
        <f t="shared" si="14"/>
        <v>14319.630000000001</v>
      </c>
      <c r="E59" s="163">
        <f t="shared" si="14"/>
        <v>109784.83</v>
      </c>
    </row>
    <row r="60" spans="1:5" s="11" customFormat="1" hidden="1" outlineLevel="2" x14ac:dyDescent="0.25">
      <c r="A60" s="169" t="s">
        <v>131</v>
      </c>
      <c r="B60" s="167"/>
      <c r="C60" s="141">
        <v>356000</v>
      </c>
      <c r="D60" s="141">
        <v>6746</v>
      </c>
      <c r="E60" s="141">
        <f>SUM(C60:D60)</f>
        <v>362746</v>
      </c>
    </row>
    <row r="61" spans="1:5" s="11" customFormat="1" ht="30" outlineLevel="1" collapsed="1" x14ac:dyDescent="0.25">
      <c r="A61" s="170" t="s">
        <v>178</v>
      </c>
      <c r="B61" s="167">
        <v>356000</v>
      </c>
      <c r="C61" s="163">
        <f t="shared" ref="C61:E61" si="15">SUBTOTAL(9,C60:C60)</f>
        <v>356000</v>
      </c>
      <c r="D61" s="163">
        <f t="shared" si="15"/>
        <v>6746</v>
      </c>
      <c r="E61" s="163">
        <f t="shared" si="15"/>
        <v>362746</v>
      </c>
    </row>
    <row r="62" spans="1:5" x14ac:dyDescent="0.25">
      <c r="A62" s="173"/>
    </row>
  </sheetData>
  <sortState ref="A1:BP17">
    <sortCondition ref="A1:A17"/>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4"/>
  <sheetViews>
    <sheetView topLeftCell="A4" workbookViewId="0">
      <selection activeCell="C5" sqref="C5"/>
    </sheetView>
  </sheetViews>
  <sheetFormatPr defaultRowHeight="15" x14ac:dyDescent="0.25"/>
  <cols>
    <col min="1" max="1" width="12.42578125" customWidth="1"/>
    <col min="2" max="2" width="11.140625" customWidth="1"/>
    <col min="3" max="3" width="12.7109375" customWidth="1"/>
    <col min="4" max="4" width="12.140625" customWidth="1"/>
    <col min="6" max="6" width="12.5703125" customWidth="1"/>
    <col min="7" max="7" width="11.28515625" customWidth="1"/>
    <col min="8" max="8" width="11.42578125" customWidth="1"/>
    <col min="9" max="9" width="10.140625" customWidth="1"/>
    <col min="10" max="10" width="10.28515625" customWidth="1"/>
    <col min="11" max="11" width="8.85546875" customWidth="1"/>
    <col min="12" max="12" width="12.28515625" customWidth="1"/>
  </cols>
  <sheetData>
    <row r="1" spans="1:8" s="49" customFormat="1" ht="12.75" x14ac:dyDescent="0.2">
      <c r="A1" s="72" t="s">
        <v>6</v>
      </c>
      <c r="B1" s="65" t="s">
        <v>7</v>
      </c>
      <c r="C1" s="65" t="s">
        <v>8</v>
      </c>
      <c r="D1" s="65" t="s">
        <v>9</v>
      </c>
      <c r="G1" s="4"/>
    </row>
    <row r="2" spans="1:8" s="49" customFormat="1" ht="12.75" x14ac:dyDescent="0.2">
      <c r="A2" s="66" t="s">
        <v>10</v>
      </c>
      <c r="B2" s="67">
        <v>70001000</v>
      </c>
      <c r="C2" s="67">
        <v>70001000</v>
      </c>
      <c r="D2" s="67">
        <f>SUM(B2-C2)</f>
        <v>0</v>
      </c>
      <c r="E2" s="48"/>
      <c r="F2" s="5"/>
      <c r="G2" s="3"/>
      <c r="H2" s="3"/>
    </row>
    <row r="3" spans="1:8" s="49" customFormat="1" ht="12.75" x14ac:dyDescent="0.2">
      <c r="A3" s="66" t="s">
        <v>11</v>
      </c>
      <c r="B3" s="67">
        <v>16145300</v>
      </c>
      <c r="C3" s="67">
        <v>16145300</v>
      </c>
      <c r="D3" s="67">
        <f>SUM(B3-C3)</f>
        <v>0</v>
      </c>
      <c r="E3" s="48"/>
      <c r="F3" s="6"/>
      <c r="G3" s="51"/>
      <c r="H3" s="51"/>
    </row>
    <row r="4" spans="1:8" s="49" customFormat="1" ht="12.75" x14ac:dyDescent="0.2">
      <c r="A4" s="66" t="s">
        <v>12</v>
      </c>
      <c r="B4" s="67">
        <v>8605100</v>
      </c>
      <c r="C4" s="67">
        <v>8351547</v>
      </c>
      <c r="D4" s="67">
        <f t="shared" ref="D4:D7" si="0">SUM(B4-C4)</f>
        <v>253553</v>
      </c>
      <c r="E4" s="48"/>
      <c r="F4" s="6"/>
      <c r="G4" s="7"/>
      <c r="H4" s="51"/>
    </row>
    <row r="5" spans="1:8" s="49" customFormat="1" ht="12.75" x14ac:dyDescent="0.2">
      <c r="A5" s="66" t="s">
        <v>13</v>
      </c>
      <c r="B5" s="67">
        <v>7454000</v>
      </c>
      <c r="C5" s="67">
        <v>7454000</v>
      </c>
      <c r="D5" s="67">
        <f t="shared" si="0"/>
        <v>0</v>
      </c>
      <c r="E5" s="48"/>
      <c r="F5" s="8"/>
      <c r="G5" s="52"/>
      <c r="H5" s="52"/>
    </row>
    <row r="6" spans="1:8" s="49" customFormat="1" ht="12.75" x14ac:dyDescent="0.2">
      <c r="A6" s="66" t="s">
        <v>14</v>
      </c>
      <c r="B6" s="67">
        <v>915000</v>
      </c>
      <c r="C6" s="67">
        <v>915000</v>
      </c>
      <c r="D6" s="67">
        <f t="shared" si="0"/>
        <v>0</v>
      </c>
      <c r="E6" s="48"/>
      <c r="F6" s="48"/>
    </row>
    <row r="7" spans="1:8" s="49" customFormat="1" ht="12.75" x14ac:dyDescent="0.2">
      <c r="A7" s="66" t="s">
        <v>15</v>
      </c>
      <c r="B7" s="67">
        <f>SUM(B2:B6)</f>
        <v>103120400</v>
      </c>
      <c r="C7" s="67">
        <f>SUM(C2:C6)</f>
        <v>102866847</v>
      </c>
      <c r="D7" s="67">
        <f t="shared" si="0"/>
        <v>253553</v>
      </c>
      <c r="E7" s="48"/>
      <c r="F7" s="48"/>
    </row>
    <row r="8" spans="1:8" x14ac:dyDescent="0.25">
      <c r="B8" s="9"/>
      <c r="C8" s="9"/>
      <c r="D8" s="9"/>
      <c r="E8" s="9"/>
      <c r="F8" s="9"/>
    </row>
    <row r="9" spans="1:8" x14ac:dyDescent="0.25">
      <c r="B9" s="9"/>
      <c r="C9" s="9"/>
      <c r="D9" s="9"/>
      <c r="E9" s="9"/>
      <c r="F9" s="9"/>
    </row>
    <row r="10" spans="1:8" x14ac:dyDescent="0.25">
      <c r="B10" s="9"/>
      <c r="C10" s="9"/>
      <c r="D10" s="9"/>
      <c r="E10" s="9"/>
      <c r="F10" s="9"/>
    </row>
    <row r="11" spans="1:8" x14ac:dyDescent="0.25">
      <c r="B11" s="9"/>
      <c r="C11" s="9"/>
      <c r="D11" s="9"/>
      <c r="E11" s="9"/>
      <c r="F11" s="9"/>
    </row>
    <row r="12" spans="1:8" x14ac:dyDescent="0.25">
      <c r="B12" s="9"/>
      <c r="C12" s="9"/>
      <c r="D12" s="9"/>
      <c r="E12" s="9"/>
      <c r="F12" s="9"/>
    </row>
    <row r="13" spans="1:8" x14ac:dyDescent="0.25">
      <c r="B13" s="9"/>
      <c r="C13" s="9"/>
      <c r="D13" s="9"/>
      <c r="E13" s="9"/>
      <c r="F13" s="9"/>
    </row>
    <row r="14" spans="1:8" x14ac:dyDescent="0.25">
      <c r="B14" s="9"/>
      <c r="C14" s="9"/>
      <c r="D14" s="9"/>
      <c r="E14" s="9"/>
      <c r="F14" s="9"/>
    </row>
    <row r="15" spans="1:8" x14ac:dyDescent="0.25">
      <c r="B15" s="9"/>
      <c r="C15" s="9"/>
      <c r="D15" s="9"/>
      <c r="E15" s="9"/>
      <c r="F15" s="9"/>
    </row>
    <row r="16" spans="1:8" x14ac:dyDescent="0.25">
      <c r="B16" s="9"/>
      <c r="C16" s="9"/>
      <c r="D16" s="9"/>
      <c r="E16" s="9"/>
      <c r="F16" s="9"/>
    </row>
    <row r="17" spans="2:6" x14ac:dyDescent="0.25">
      <c r="B17" s="9"/>
      <c r="C17" s="9"/>
      <c r="D17" s="9"/>
      <c r="E17" s="9"/>
      <c r="F17" s="9"/>
    </row>
    <row r="18" spans="2:6" x14ac:dyDescent="0.25">
      <c r="B18" s="9"/>
      <c r="C18" s="9"/>
      <c r="D18" s="9"/>
      <c r="E18" s="9"/>
      <c r="F18" s="9"/>
    </row>
    <row r="19" spans="2:6" x14ac:dyDescent="0.25">
      <c r="B19" s="9"/>
      <c r="C19" s="9"/>
      <c r="D19" s="9"/>
      <c r="E19" s="9"/>
      <c r="F19" s="9"/>
    </row>
    <row r="20" spans="2:6" x14ac:dyDescent="0.25">
      <c r="B20" s="9"/>
      <c r="C20" s="9"/>
      <c r="D20" s="9"/>
      <c r="E20" s="9"/>
      <c r="F20" s="9"/>
    </row>
    <row r="21" spans="2:6" x14ac:dyDescent="0.25">
      <c r="B21" s="9"/>
      <c r="C21" s="9"/>
      <c r="D21" s="9"/>
      <c r="E21" s="9"/>
      <c r="F21" s="9"/>
    </row>
    <row r="22" spans="2:6" x14ac:dyDescent="0.25">
      <c r="B22" s="9"/>
      <c r="C22" s="9"/>
      <c r="D22" s="9"/>
      <c r="E22" s="9"/>
      <c r="F22" s="9"/>
    </row>
    <row r="23" spans="2:6" x14ac:dyDescent="0.25">
      <c r="B23" s="9"/>
      <c r="C23" s="9"/>
      <c r="D23" s="9"/>
      <c r="E23" s="9"/>
      <c r="F23" s="9"/>
    </row>
    <row r="24" spans="2:6" x14ac:dyDescent="0.25">
      <c r="B24" s="9"/>
      <c r="C24" s="9"/>
      <c r="D24" s="9"/>
      <c r="E24" s="9"/>
      <c r="F24" s="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8"/>
  <sheetViews>
    <sheetView workbookViewId="0">
      <selection activeCell="I16" sqref="I16"/>
    </sheetView>
  </sheetViews>
  <sheetFormatPr defaultRowHeight="15" x14ac:dyDescent="0.25"/>
  <cols>
    <col min="1" max="1" width="13.42578125" style="1" customWidth="1"/>
    <col min="2" max="2" width="20.5703125" style="1" customWidth="1"/>
    <col min="3" max="3" width="32.42578125" style="1" customWidth="1"/>
    <col min="257" max="257" width="13.42578125" customWidth="1"/>
    <col min="258" max="258" width="30.42578125" customWidth="1"/>
    <col min="259" max="259" width="32.42578125" customWidth="1"/>
    <col min="513" max="513" width="13.42578125" customWidth="1"/>
    <col min="514" max="514" width="30.42578125" customWidth="1"/>
    <col min="515" max="515" width="32.42578125" customWidth="1"/>
    <col min="769" max="769" width="13.42578125" customWidth="1"/>
    <col min="770" max="770" width="30.42578125" customWidth="1"/>
    <col min="771" max="771" width="32.42578125" customWidth="1"/>
    <col min="1025" max="1025" width="13.42578125" customWidth="1"/>
    <col min="1026" max="1026" width="30.42578125" customWidth="1"/>
    <col min="1027" max="1027" width="32.42578125" customWidth="1"/>
    <col min="1281" max="1281" width="13.42578125" customWidth="1"/>
    <col min="1282" max="1282" width="30.42578125" customWidth="1"/>
    <col min="1283" max="1283" width="32.42578125" customWidth="1"/>
    <col min="1537" max="1537" width="13.42578125" customWidth="1"/>
    <col min="1538" max="1538" width="30.42578125" customWidth="1"/>
    <col min="1539" max="1539" width="32.42578125" customWidth="1"/>
    <col min="1793" max="1793" width="13.42578125" customWidth="1"/>
    <col min="1794" max="1794" width="30.42578125" customWidth="1"/>
    <col min="1795" max="1795" width="32.42578125" customWidth="1"/>
    <col min="2049" max="2049" width="13.42578125" customWidth="1"/>
    <col min="2050" max="2050" width="30.42578125" customWidth="1"/>
    <col min="2051" max="2051" width="32.42578125" customWidth="1"/>
    <col min="2305" max="2305" width="13.42578125" customWidth="1"/>
    <col min="2306" max="2306" width="30.42578125" customWidth="1"/>
    <col min="2307" max="2307" width="32.42578125" customWidth="1"/>
    <col min="2561" max="2561" width="13.42578125" customWidth="1"/>
    <col min="2562" max="2562" width="30.42578125" customWidth="1"/>
    <col min="2563" max="2563" width="32.42578125" customWidth="1"/>
    <col min="2817" max="2817" width="13.42578125" customWidth="1"/>
    <col min="2818" max="2818" width="30.42578125" customWidth="1"/>
    <col min="2819" max="2819" width="32.42578125" customWidth="1"/>
    <col min="3073" max="3073" width="13.42578125" customWidth="1"/>
    <col min="3074" max="3074" width="30.42578125" customWidth="1"/>
    <col min="3075" max="3075" width="32.42578125" customWidth="1"/>
    <col min="3329" max="3329" width="13.42578125" customWidth="1"/>
    <col min="3330" max="3330" width="30.42578125" customWidth="1"/>
    <col min="3331" max="3331" width="32.42578125" customWidth="1"/>
    <col min="3585" max="3585" width="13.42578125" customWidth="1"/>
    <col min="3586" max="3586" width="30.42578125" customWidth="1"/>
    <col min="3587" max="3587" width="32.42578125" customWidth="1"/>
    <col min="3841" max="3841" width="13.42578125" customWidth="1"/>
    <col min="3842" max="3842" width="30.42578125" customWidth="1"/>
    <col min="3843" max="3843" width="32.42578125" customWidth="1"/>
    <col min="4097" max="4097" width="13.42578125" customWidth="1"/>
    <col min="4098" max="4098" width="30.42578125" customWidth="1"/>
    <col min="4099" max="4099" width="32.42578125" customWidth="1"/>
    <col min="4353" max="4353" width="13.42578125" customWidth="1"/>
    <col min="4354" max="4354" width="30.42578125" customWidth="1"/>
    <col min="4355" max="4355" width="32.42578125" customWidth="1"/>
    <col min="4609" max="4609" width="13.42578125" customWidth="1"/>
    <col min="4610" max="4610" width="30.42578125" customWidth="1"/>
    <col min="4611" max="4611" width="32.42578125" customWidth="1"/>
    <col min="4865" max="4865" width="13.42578125" customWidth="1"/>
    <col min="4866" max="4866" width="30.42578125" customWidth="1"/>
    <col min="4867" max="4867" width="32.42578125" customWidth="1"/>
    <col min="5121" max="5121" width="13.42578125" customWidth="1"/>
    <col min="5122" max="5122" width="30.42578125" customWidth="1"/>
    <col min="5123" max="5123" width="32.42578125" customWidth="1"/>
    <col min="5377" max="5377" width="13.42578125" customWidth="1"/>
    <col min="5378" max="5378" width="30.42578125" customWidth="1"/>
    <col min="5379" max="5379" width="32.42578125" customWidth="1"/>
    <col min="5633" max="5633" width="13.42578125" customWidth="1"/>
    <col min="5634" max="5634" width="30.42578125" customWidth="1"/>
    <col min="5635" max="5635" width="32.42578125" customWidth="1"/>
    <col min="5889" max="5889" width="13.42578125" customWidth="1"/>
    <col min="5890" max="5890" width="30.42578125" customWidth="1"/>
    <col min="5891" max="5891" width="32.42578125" customWidth="1"/>
    <col min="6145" max="6145" width="13.42578125" customWidth="1"/>
    <col min="6146" max="6146" width="30.42578125" customWidth="1"/>
    <col min="6147" max="6147" width="32.42578125" customWidth="1"/>
    <col min="6401" max="6401" width="13.42578125" customWidth="1"/>
    <col min="6402" max="6402" width="30.42578125" customWidth="1"/>
    <col min="6403" max="6403" width="32.42578125" customWidth="1"/>
    <col min="6657" max="6657" width="13.42578125" customWidth="1"/>
    <col min="6658" max="6658" width="30.42578125" customWidth="1"/>
    <col min="6659" max="6659" width="32.42578125" customWidth="1"/>
    <col min="6913" max="6913" width="13.42578125" customWidth="1"/>
    <col min="6914" max="6914" width="30.42578125" customWidth="1"/>
    <col min="6915" max="6915" width="32.42578125" customWidth="1"/>
    <col min="7169" max="7169" width="13.42578125" customWidth="1"/>
    <col min="7170" max="7170" width="30.42578125" customWidth="1"/>
    <col min="7171" max="7171" width="32.42578125" customWidth="1"/>
    <col min="7425" max="7425" width="13.42578125" customWidth="1"/>
    <col min="7426" max="7426" width="30.42578125" customWidth="1"/>
    <col min="7427" max="7427" width="32.42578125" customWidth="1"/>
    <col min="7681" max="7681" width="13.42578125" customWidth="1"/>
    <col min="7682" max="7682" width="30.42578125" customWidth="1"/>
    <col min="7683" max="7683" width="32.42578125" customWidth="1"/>
    <col min="7937" max="7937" width="13.42578125" customWidth="1"/>
    <col min="7938" max="7938" width="30.42578125" customWidth="1"/>
    <col min="7939" max="7939" width="32.42578125" customWidth="1"/>
    <col min="8193" max="8193" width="13.42578125" customWidth="1"/>
    <col min="8194" max="8194" width="30.42578125" customWidth="1"/>
    <col min="8195" max="8195" width="32.42578125" customWidth="1"/>
    <col min="8449" max="8449" width="13.42578125" customWidth="1"/>
    <col min="8450" max="8450" width="30.42578125" customWidth="1"/>
    <col min="8451" max="8451" width="32.42578125" customWidth="1"/>
    <col min="8705" max="8705" width="13.42578125" customWidth="1"/>
    <col min="8706" max="8706" width="30.42578125" customWidth="1"/>
    <col min="8707" max="8707" width="32.42578125" customWidth="1"/>
    <col min="8961" max="8961" width="13.42578125" customWidth="1"/>
    <col min="8962" max="8962" width="30.42578125" customWidth="1"/>
    <col min="8963" max="8963" width="32.42578125" customWidth="1"/>
    <col min="9217" max="9217" width="13.42578125" customWidth="1"/>
    <col min="9218" max="9218" width="30.42578125" customWidth="1"/>
    <col min="9219" max="9219" width="32.42578125" customWidth="1"/>
    <col min="9473" max="9473" width="13.42578125" customWidth="1"/>
    <col min="9474" max="9474" width="30.42578125" customWidth="1"/>
    <col min="9475" max="9475" width="32.42578125" customWidth="1"/>
    <col min="9729" max="9729" width="13.42578125" customWidth="1"/>
    <col min="9730" max="9730" width="30.42578125" customWidth="1"/>
    <col min="9731" max="9731" width="32.42578125" customWidth="1"/>
    <col min="9985" max="9985" width="13.42578125" customWidth="1"/>
    <col min="9986" max="9986" width="30.42578125" customWidth="1"/>
    <col min="9987" max="9987" width="32.42578125" customWidth="1"/>
    <col min="10241" max="10241" width="13.42578125" customWidth="1"/>
    <col min="10242" max="10242" width="30.42578125" customWidth="1"/>
    <col min="10243" max="10243" width="32.42578125" customWidth="1"/>
    <col min="10497" max="10497" width="13.42578125" customWidth="1"/>
    <col min="10498" max="10498" width="30.42578125" customWidth="1"/>
    <col min="10499" max="10499" width="32.42578125" customWidth="1"/>
    <col min="10753" max="10753" width="13.42578125" customWidth="1"/>
    <col min="10754" max="10754" width="30.42578125" customWidth="1"/>
    <col min="10755" max="10755" width="32.42578125" customWidth="1"/>
    <col min="11009" max="11009" width="13.42578125" customWidth="1"/>
    <col min="11010" max="11010" width="30.42578125" customWidth="1"/>
    <col min="11011" max="11011" width="32.42578125" customWidth="1"/>
    <col min="11265" max="11265" width="13.42578125" customWidth="1"/>
    <col min="11266" max="11266" width="30.42578125" customWidth="1"/>
    <col min="11267" max="11267" width="32.42578125" customWidth="1"/>
    <col min="11521" max="11521" width="13.42578125" customWidth="1"/>
    <col min="11522" max="11522" width="30.42578125" customWidth="1"/>
    <col min="11523" max="11523" width="32.42578125" customWidth="1"/>
    <col min="11777" max="11777" width="13.42578125" customWidth="1"/>
    <col min="11778" max="11778" width="30.42578125" customWidth="1"/>
    <col min="11779" max="11779" width="32.42578125" customWidth="1"/>
    <col min="12033" max="12033" width="13.42578125" customWidth="1"/>
    <col min="12034" max="12034" width="30.42578125" customWidth="1"/>
    <col min="12035" max="12035" width="32.42578125" customWidth="1"/>
    <col min="12289" max="12289" width="13.42578125" customWidth="1"/>
    <col min="12290" max="12290" width="30.42578125" customWidth="1"/>
    <col min="12291" max="12291" width="32.42578125" customWidth="1"/>
    <col min="12545" max="12545" width="13.42578125" customWidth="1"/>
    <col min="12546" max="12546" width="30.42578125" customWidth="1"/>
    <col min="12547" max="12547" width="32.42578125" customWidth="1"/>
    <col min="12801" max="12801" width="13.42578125" customWidth="1"/>
    <col min="12802" max="12802" width="30.42578125" customWidth="1"/>
    <col min="12803" max="12803" width="32.42578125" customWidth="1"/>
    <col min="13057" max="13057" width="13.42578125" customWidth="1"/>
    <col min="13058" max="13058" width="30.42578125" customWidth="1"/>
    <col min="13059" max="13059" width="32.42578125" customWidth="1"/>
    <col min="13313" max="13313" width="13.42578125" customWidth="1"/>
    <col min="13314" max="13314" width="30.42578125" customWidth="1"/>
    <col min="13315" max="13315" width="32.42578125" customWidth="1"/>
    <col min="13569" max="13569" width="13.42578125" customWidth="1"/>
    <col min="13570" max="13570" width="30.42578125" customWidth="1"/>
    <col min="13571" max="13571" width="32.42578125" customWidth="1"/>
    <col min="13825" max="13825" width="13.42578125" customWidth="1"/>
    <col min="13826" max="13826" width="30.42578125" customWidth="1"/>
    <col min="13827" max="13827" width="32.42578125" customWidth="1"/>
    <col min="14081" max="14081" width="13.42578125" customWidth="1"/>
    <col min="14082" max="14082" width="30.42578125" customWidth="1"/>
    <col min="14083" max="14083" width="32.42578125" customWidth="1"/>
    <col min="14337" max="14337" width="13.42578125" customWidth="1"/>
    <col min="14338" max="14338" width="30.42578125" customWidth="1"/>
    <col min="14339" max="14339" width="32.42578125" customWidth="1"/>
    <col min="14593" max="14593" width="13.42578125" customWidth="1"/>
    <col min="14594" max="14594" width="30.42578125" customWidth="1"/>
    <col min="14595" max="14595" width="32.42578125" customWidth="1"/>
    <col min="14849" max="14849" width="13.42578125" customWidth="1"/>
    <col min="14850" max="14850" width="30.42578125" customWidth="1"/>
    <col min="14851" max="14851" width="32.42578125" customWidth="1"/>
    <col min="15105" max="15105" width="13.42578125" customWidth="1"/>
    <col min="15106" max="15106" width="30.42578125" customWidth="1"/>
    <col min="15107" max="15107" width="32.42578125" customWidth="1"/>
    <col min="15361" max="15361" width="13.42578125" customWidth="1"/>
    <col min="15362" max="15362" width="30.42578125" customWidth="1"/>
    <col min="15363" max="15363" width="32.42578125" customWidth="1"/>
    <col min="15617" max="15617" width="13.42578125" customWidth="1"/>
    <col min="15618" max="15618" width="30.42578125" customWidth="1"/>
    <col min="15619" max="15619" width="32.42578125" customWidth="1"/>
    <col min="15873" max="15873" width="13.42578125" customWidth="1"/>
    <col min="15874" max="15874" width="30.42578125" customWidth="1"/>
    <col min="15875" max="15875" width="32.42578125" customWidth="1"/>
    <col min="16129" max="16129" width="13.42578125" customWidth="1"/>
    <col min="16130" max="16130" width="30.42578125" customWidth="1"/>
    <col min="16131" max="16131" width="32.42578125" customWidth="1"/>
  </cols>
  <sheetData>
    <row r="1" spans="1:3" s="15" customFormat="1" ht="15.75" x14ac:dyDescent="0.25">
      <c r="A1" s="70" t="s">
        <v>25</v>
      </c>
      <c r="B1" s="71" t="s">
        <v>26</v>
      </c>
      <c r="C1" s="14"/>
    </row>
    <row r="2" spans="1:3" x14ac:dyDescent="0.25">
      <c r="A2" s="46" t="s">
        <v>27</v>
      </c>
      <c r="B2" s="44">
        <v>44</v>
      </c>
    </row>
    <row r="3" spans="1:3" x14ac:dyDescent="0.25">
      <c r="A3" s="46" t="s">
        <v>28</v>
      </c>
      <c r="B3" s="44">
        <v>34</v>
      </c>
    </row>
    <row r="4" spans="1:3" x14ac:dyDescent="0.25">
      <c r="A4" s="46" t="s">
        <v>29</v>
      </c>
      <c r="B4" s="44">
        <v>56</v>
      </c>
    </row>
    <row r="5" spans="1:3" x14ac:dyDescent="0.25">
      <c r="A5" s="46" t="s">
        <v>52</v>
      </c>
      <c r="B5" s="90">
        <v>91</v>
      </c>
    </row>
    <row r="6" spans="1:3" x14ac:dyDescent="0.25">
      <c r="A6" s="46" t="s">
        <v>53</v>
      </c>
      <c r="B6" s="90">
        <v>22</v>
      </c>
    </row>
    <row r="7" spans="1:3" x14ac:dyDescent="0.25">
      <c r="A7" s="117" t="s">
        <v>124</v>
      </c>
      <c r="B7" s="118">
        <v>109</v>
      </c>
    </row>
    <row r="8" spans="1:3" ht="15.75" thickBot="1" x14ac:dyDescent="0.3">
      <c r="A8" s="47" t="s">
        <v>30</v>
      </c>
      <c r="B8" s="45">
        <f>SUM(B2:B7)</f>
        <v>356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Q44"/>
  <sheetViews>
    <sheetView workbookViewId="0">
      <selection activeCell="L16" sqref="L16"/>
    </sheetView>
  </sheetViews>
  <sheetFormatPr defaultColWidth="8.85546875" defaultRowHeight="15" x14ac:dyDescent="0.25"/>
  <cols>
    <col min="1" max="1" width="19.28515625" style="1" customWidth="1"/>
    <col min="5" max="5" width="9" customWidth="1"/>
    <col min="6" max="6" width="11.5703125" customWidth="1"/>
    <col min="7" max="7" width="11.42578125" customWidth="1"/>
    <col min="8" max="8" width="11.85546875" customWidth="1"/>
    <col min="257" max="257" width="12.85546875" customWidth="1"/>
    <col min="262" max="262" width="12.140625" customWidth="1"/>
    <col min="263" max="263" width="8.7109375" customWidth="1"/>
    <col min="264" max="264" width="19.140625" customWidth="1"/>
    <col min="513" max="513" width="12.85546875" customWidth="1"/>
    <col min="518" max="518" width="12.140625" customWidth="1"/>
    <col min="519" max="519" width="8.7109375" customWidth="1"/>
    <col min="520" max="520" width="19.140625" customWidth="1"/>
    <col min="769" max="769" width="12.85546875" customWidth="1"/>
    <col min="774" max="774" width="12.140625" customWidth="1"/>
    <col min="775" max="775" width="8.7109375" customWidth="1"/>
    <col min="776" max="776" width="19.140625" customWidth="1"/>
    <col min="1025" max="1025" width="12.85546875" customWidth="1"/>
    <col min="1030" max="1030" width="12.140625" customWidth="1"/>
    <col min="1031" max="1031" width="8.7109375" customWidth="1"/>
    <col min="1032" max="1032" width="19.140625" customWidth="1"/>
    <col min="1281" max="1281" width="12.85546875" customWidth="1"/>
    <col min="1286" max="1286" width="12.140625" customWidth="1"/>
    <col min="1287" max="1287" width="8.7109375" customWidth="1"/>
    <col min="1288" max="1288" width="19.140625" customWidth="1"/>
    <col min="1537" max="1537" width="12.85546875" customWidth="1"/>
    <col min="1542" max="1542" width="12.140625" customWidth="1"/>
    <col min="1543" max="1543" width="8.7109375" customWidth="1"/>
    <col min="1544" max="1544" width="19.140625" customWidth="1"/>
    <col min="1793" max="1793" width="12.85546875" customWidth="1"/>
    <col min="1798" max="1798" width="12.140625" customWidth="1"/>
    <col min="1799" max="1799" width="8.7109375" customWidth="1"/>
    <col min="1800" max="1800" width="19.140625" customWidth="1"/>
    <col min="2049" max="2049" width="12.85546875" customWidth="1"/>
    <col min="2054" max="2054" width="12.140625" customWidth="1"/>
    <col min="2055" max="2055" width="8.7109375" customWidth="1"/>
    <col min="2056" max="2056" width="19.140625" customWidth="1"/>
    <col min="2305" max="2305" width="12.85546875" customWidth="1"/>
    <col min="2310" max="2310" width="12.140625" customWidth="1"/>
    <col min="2311" max="2311" width="8.7109375" customWidth="1"/>
    <col min="2312" max="2312" width="19.140625" customWidth="1"/>
    <col min="2561" max="2561" width="12.85546875" customWidth="1"/>
    <col min="2566" max="2566" width="12.140625" customWidth="1"/>
    <col min="2567" max="2567" width="8.7109375" customWidth="1"/>
    <col min="2568" max="2568" width="19.140625" customWidth="1"/>
    <col min="2817" max="2817" width="12.85546875" customWidth="1"/>
    <col min="2822" max="2822" width="12.140625" customWidth="1"/>
    <col min="2823" max="2823" width="8.7109375" customWidth="1"/>
    <col min="2824" max="2824" width="19.140625" customWidth="1"/>
    <col min="3073" max="3073" width="12.85546875" customWidth="1"/>
    <col min="3078" max="3078" width="12.140625" customWidth="1"/>
    <col min="3079" max="3079" width="8.7109375" customWidth="1"/>
    <col min="3080" max="3080" width="19.140625" customWidth="1"/>
    <col min="3329" max="3329" width="12.85546875" customWidth="1"/>
    <col min="3334" max="3334" width="12.140625" customWidth="1"/>
    <col min="3335" max="3335" width="8.7109375" customWidth="1"/>
    <col min="3336" max="3336" width="19.140625" customWidth="1"/>
    <col min="3585" max="3585" width="12.85546875" customWidth="1"/>
    <col min="3590" max="3590" width="12.140625" customWidth="1"/>
    <col min="3591" max="3591" width="8.7109375" customWidth="1"/>
    <col min="3592" max="3592" width="19.140625" customWidth="1"/>
    <col min="3841" max="3841" width="12.85546875" customWidth="1"/>
    <col min="3846" max="3846" width="12.140625" customWidth="1"/>
    <col min="3847" max="3847" width="8.7109375" customWidth="1"/>
    <col min="3848" max="3848" width="19.140625" customWidth="1"/>
    <col min="4097" max="4097" width="12.85546875" customWidth="1"/>
    <col min="4102" max="4102" width="12.140625" customWidth="1"/>
    <col min="4103" max="4103" width="8.7109375" customWidth="1"/>
    <col min="4104" max="4104" width="19.140625" customWidth="1"/>
    <col min="4353" max="4353" width="12.85546875" customWidth="1"/>
    <col min="4358" max="4358" width="12.140625" customWidth="1"/>
    <col min="4359" max="4359" width="8.7109375" customWidth="1"/>
    <col min="4360" max="4360" width="19.140625" customWidth="1"/>
    <col min="4609" max="4609" width="12.85546875" customWidth="1"/>
    <col min="4614" max="4614" width="12.140625" customWidth="1"/>
    <col min="4615" max="4615" width="8.7109375" customWidth="1"/>
    <col min="4616" max="4616" width="19.140625" customWidth="1"/>
    <col min="4865" max="4865" width="12.85546875" customWidth="1"/>
    <col min="4870" max="4870" width="12.140625" customWidth="1"/>
    <col min="4871" max="4871" width="8.7109375" customWidth="1"/>
    <col min="4872" max="4872" width="19.140625" customWidth="1"/>
    <col min="5121" max="5121" width="12.85546875" customWidth="1"/>
    <col min="5126" max="5126" width="12.140625" customWidth="1"/>
    <col min="5127" max="5127" width="8.7109375" customWidth="1"/>
    <col min="5128" max="5128" width="19.140625" customWidth="1"/>
    <col min="5377" max="5377" width="12.85546875" customWidth="1"/>
    <col min="5382" max="5382" width="12.140625" customWidth="1"/>
    <col min="5383" max="5383" width="8.7109375" customWidth="1"/>
    <col min="5384" max="5384" width="19.140625" customWidth="1"/>
    <col min="5633" max="5633" width="12.85546875" customWidth="1"/>
    <col min="5638" max="5638" width="12.140625" customWidth="1"/>
    <col min="5639" max="5639" width="8.7109375" customWidth="1"/>
    <col min="5640" max="5640" width="19.140625" customWidth="1"/>
    <col min="5889" max="5889" width="12.85546875" customWidth="1"/>
    <col min="5894" max="5894" width="12.140625" customWidth="1"/>
    <col min="5895" max="5895" width="8.7109375" customWidth="1"/>
    <col min="5896" max="5896" width="19.140625" customWidth="1"/>
    <col min="6145" max="6145" width="12.85546875" customWidth="1"/>
    <col min="6150" max="6150" width="12.140625" customWidth="1"/>
    <col min="6151" max="6151" width="8.7109375" customWidth="1"/>
    <col min="6152" max="6152" width="19.140625" customWidth="1"/>
    <col min="6401" max="6401" width="12.85546875" customWidth="1"/>
    <col min="6406" max="6406" width="12.140625" customWidth="1"/>
    <col min="6407" max="6407" width="8.7109375" customWidth="1"/>
    <col min="6408" max="6408" width="19.140625" customWidth="1"/>
    <col min="6657" max="6657" width="12.85546875" customWidth="1"/>
    <col min="6662" max="6662" width="12.140625" customWidth="1"/>
    <col min="6663" max="6663" width="8.7109375" customWidth="1"/>
    <col min="6664" max="6664" width="19.140625" customWidth="1"/>
    <col min="6913" max="6913" width="12.85546875" customWidth="1"/>
    <col min="6918" max="6918" width="12.140625" customWidth="1"/>
    <col min="6919" max="6919" width="8.7109375" customWidth="1"/>
    <col min="6920" max="6920" width="19.140625" customWidth="1"/>
    <col min="7169" max="7169" width="12.85546875" customWidth="1"/>
    <col min="7174" max="7174" width="12.140625" customWidth="1"/>
    <col min="7175" max="7175" width="8.7109375" customWidth="1"/>
    <col min="7176" max="7176" width="19.140625" customWidth="1"/>
    <col min="7425" max="7425" width="12.85546875" customWidth="1"/>
    <col min="7430" max="7430" width="12.140625" customWidth="1"/>
    <col min="7431" max="7431" width="8.7109375" customWidth="1"/>
    <col min="7432" max="7432" width="19.140625" customWidth="1"/>
    <col min="7681" max="7681" width="12.85546875" customWidth="1"/>
    <col min="7686" max="7686" width="12.140625" customWidth="1"/>
    <col min="7687" max="7687" width="8.7109375" customWidth="1"/>
    <col min="7688" max="7688" width="19.140625" customWidth="1"/>
    <col min="7937" max="7937" width="12.85546875" customWidth="1"/>
    <col min="7942" max="7942" width="12.140625" customWidth="1"/>
    <col min="7943" max="7943" width="8.7109375" customWidth="1"/>
    <col min="7944" max="7944" width="19.140625" customWidth="1"/>
    <col min="8193" max="8193" width="12.85546875" customWidth="1"/>
    <col min="8198" max="8198" width="12.140625" customWidth="1"/>
    <col min="8199" max="8199" width="8.7109375" customWidth="1"/>
    <col min="8200" max="8200" width="19.140625" customWidth="1"/>
    <col min="8449" max="8449" width="12.85546875" customWidth="1"/>
    <col min="8454" max="8454" width="12.140625" customWidth="1"/>
    <col min="8455" max="8455" width="8.7109375" customWidth="1"/>
    <col min="8456" max="8456" width="19.140625" customWidth="1"/>
    <col min="8705" max="8705" width="12.85546875" customWidth="1"/>
    <col min="8710" max="8710" width="12.140625" customWidth="1"/>
    <col min="8711" max="8711" width="8.7109375" customWidth="1"/>
    <col min="8712" max="8712" width="19.140625" customWidth="1"/>
    <col min="8961" max="8961" width="12.85546875" customWidth="1"/>
    <col min="8966" max="8966" width="12.140625" customWidth="1"/>
    <col min="8967" max="8967" width="8.7109375" customWidth="1"/>
    <col min="8968" max="8968" width="19.140625" customWidth="1"/>
    <col min="9217" max="9217" width="12.85546875" customWidth="1"/>
    <col min="9222" max="9222" width="12.140625" customWidth="1"/>
    <col min="9223" max="9223" width="8.7109375" customWidth="1"/>
    <col min="9224" max="9224" width="19.140625" customWidth="1"/>
    <col min="9473" max="9473" width="12.85546875" customWidth="1"/>
    <col min="9478" max="9478" width="12.140625" customWidth="1"/>
    <col min="9479" max="9479" width="8.7109375" customWidth="1"/>
    <col min="9480" max="9480" width="19.140625" customWidth="1"/>
    <col min="9729" max="9729" width="12.85546875" customWidth="1"/>
    <col min="9734" max="9734" width="12.140625" customWidth="1"/>
    <col min="9735" max="9735" width="8.7109375" customWidth="1"/>
    <col min="9736" max="9736" width="19.140625" customWidth="1"/>
    <col min="9985" max="9985" width="12.85546875" customWidth="1"/>
    <col min="9990" max="9990" width="12.140625" customWidth="1"/>
    <col min="9991" max="9991" width="8.7109375" customWidth="1"/>
    <col min="9992" max="9992" width="19.140625" customWidth="1"/>
    <col min="10241" max="10241" width="12.85546875" customWidth="1"/>
    <col min="10246" max="10246" width="12.140625" customWidth="1"/>
    <col min="10247" max="10247" width="8.7109375" customWidth="1"/>
    <col min="10248" max="10248" width="19.140625" customWidth="1"/>
    <col min="10497" max="10497" width="12.85546875" customWidth="1"/>
    <col min="10502" max="10502" width="12.140625" customWidth="1"/>
    <col min="10503" max="10503" width="8.7109375" customWidth="1"/>
    <col min="10504" max="10504" width="19.140625" customWidth="1"/>
    <col min="10753" max="10753" width="12.85546875" customWidth="1"/>
    <col min="10758" max="10758" width="12.140625" customWidth="1"/>
    <col min="10759" max="10759" width="8.7109375" customWidth="1"/>
    <col min="10760" max="10760" width="19.140625" customWidth="1"/>
    <col min="11009" max="11009" width="12.85546875" customWidth="1"/>
    <col min="11014" max="11014" width="12.140625" customWidth="1"/>
    <col min="11015" max="11015" width="8.7109375" customWidth="1"/>
    <col min="11016" max="11016" width="19.140625" customWidth="1"/>
    <col min="11265" max="11265" width="12.85546875" customWidth="1"/>
    <col min="11270" max="11270" width="12.140625" customWidth="1"/>
    <col min="11271" max="11271" width="8.7109375" customWidth="1"/>
    <col min="11272" max="11272" width="19.140625" customWidth="1"/>
    <col min="11521" max="11521" width="12.85546875" customWidth="1"/>
    <col min="11526" max="11526" width="12.140625" customWidth="1"/>
    <col min="11527" max="11527" width="8.7109375" customWidth="1"/>
    <col min="11528" max="11528" width="19.140625" customWidth="1"/>
    <col min="11777" max="11777" width="12.85546875" customWidth="1"/>
    <col min="11782" max="11782" width="12.140625" customWidth="1"/>
    <col min="11783" max="11783" width="8.7109375" customWidth="1"/>
    <col min="11784" max="11784" width="19.140625" customWidth="1"/>
    <col min="12033" max="12033" width="12.85546875" customWidth="1"/>
    <col min="12038" max="12038" width="12.140625" customWidth="1"/>
    <col min="12039" max="12039" width="8.7109375" customWidth="1"/>
    <col min="12040" max="12040" width="19.140625" customWidth="1"/>
    <col min="12289" max="12289" width="12.85546875" customWidth="1"/>
    <col min="12294" max="12294" width="12.140625" customWidth="1"/>
    <col min="12295" max="12295" width="8.7109375" customWidth="1"/>
    <col min="12296" max="12296" width="19.140625" customWidth="1"/>
    <col min="12545" max="12545" width="12.85546875" customWidth="1"/>
    <col min="12550" max="12550" width="12.140625" customWidth="1"/>
    <col min="12551" max="12551" width="8.7109375" customWidth="1"/>
    <col min="12552" max="12552" width="19.140625" customWidth="1"/>
    <col min="12801" max="12801" width="12.85546875" customWidth="1"/>
    <col min="12806" max="12806" width="12.140625" customWidth="1"/>
    <col min="12807" max="12807" width="8.7109375" customWidth="1"/>
    <col min="12808" max="12808" width="19.140625" customWidth="1"/>
    <col min="13057" max="13057" width="12.85546875" customWidth="1"/>
    <col min="13062" max="13062" width="12.140625" customWidth="1"/>
    <col min="13063" max="13063" width="8.7109375" customWidth="1"/>
    <col min="13064" max="13064" width="19.140625" customWidth="1"/>
    <col min="13313" max="13313" width="12.85546875" customWidth="1"/>
    <col min="13318" max="13318" width="12.140625" customWidth="1"/>
    <col min="13319" max="13319" width="8.7109375" customWidth="1"/>
    <col min="13320" max="13320" width="19.140625" customWidth="1"/>
    <col min="13569" max="13569" width="12.85546875" customWidth="1"/>
    <col min="13574" max="13574" width="12.140625" customWidth="1"/>
    <col min="13575" max="13575" width="8.7109375" customWidth="1"/>
    <col min="13576" max="13576" width="19.140625" customWidth="1"/>
    <col min="13825" max="13825" width="12.85546875" customWidth="1"/>
    <col min="13830" max="13830" width="12.140625" customWidth="1"/>
    <col min="13831" max="13831" width="8.7109375" customWidth="1"/>
    <col min="13832" max="13832" width="19.140625" customWidth="1"/>
    <col min="14081" max="14081" width="12.85546875" customWidth="1"/>
    <col min="14086" max="14086" width="12.140625" customWidth="1"/>
    <col min="14087" max="14087" width="8.7109375" customWidth="1"/>
    <col min="14088" max="14088" width="19.140625" customWidth="1"/>
    <col min="14337" max="14337" width="12.85546875" customWidth="1"/>
    <col min="14342" max="14342" width="12.140625" customWidth="1"/>
    <col min="14343" max="14343" width="8.7109375" customWidth="1"/>
    <col min="14344" max="14344" width="19.140625" customWidth="1"/>
    <col min="14593" max="14593" width="12.85546875" customWidth="1"/>
    <col min="14598" max="14598" width="12.140625" customWidth="1"/>
    <col min="14599" max="14599" width="8.7109375" customWidth="1"/>
    <col min="14600" max="14600" width="19.140625" customWidth="1"/>
    <col min="14849" max="14849" width="12.85546875" customWidth="1"/>
    <col min="14854" max="14854" width="12.140625" customWidth="1"/>
    <col min="14855" max="14855" width="8.7109375" customWidth="1"/>
    <col min="14856" max="14856" width="19.140625" customWidth="1"/>
    <col min="15105" max="15105" width="12.85546875" customWidth="1"/>
    <col min="15110" max="15110" width="12.140625" customWidth="1"/>
    <col min="15111" max="15111" width="8.7109375" customWidth="1"/>
    <col min="15112" max="15112" width="19.140625" customWidth="1"/>
    <col min="15361" max="15361" width="12.85546875" customWidth="1"/>
    <col min="15366" max="15366" width="12.140625" customWidth="1"/>
    <col min="15367" max="15367" width="8.7109375" customWidth="1"/>
    <col min="15368" max="15368" width="19.140625" customWidth="1"/>
    <col min="15617" max="15617" width="12.85546875" customWidth="1"/>
    <col min="15622" max="15622" width="12.140625" customWidth="1"/>
    <col min="15623" max="15623" width="8.7109375" customWidth="1"/>
    <col min="15624" max="15624" width="19.140625" customWidth="1"/>
    <col min="15873" max="15873" width="12.85546875" customWidth="1"/>
    <col min="15878" max="15878" width="12.140625" customWidth="1"/>
    <col min="15879" max="15879" width="8.7109375" customWidth="1"/>
    <col min="15880" max="15880" width="19.140625" customWidth="1"/>
    <col min="16129" max="16129" width="12.85546875" customWidth="1"/>
    <col min="16134" max="16134" width="12.140625" customWidth="1"/>
    <col min="16135" max="16135" width="8.7109375" customWidth="1"/>
    <col min="16136" max="16136" width="19.140625" customWidth="1"/>
  </cols>
  <sheetData>
    <row r="1" spans="1:17" ht="45" x14ac:dyDescent="0.25">
      <c r="A1" s="69" t="s">
        <v>75</v>
      </c>
      <c r="B1" s="23" t="s">
        <v>56</v>
      </c>
      <c r="C1" s="23" t="s">
        <v>57</v>
      </c>
      <c r="D1" s="23" t="s">
        <v>58</v>
      </c>
      <c r="E1" s="23" t="s">
        <v>59</v>
      </c>
      <c r="F1" s="23" t="s">
        <v>96</v>
      </c>
      <c r="G1" s="23" t="s">
        <v>60</v>
      </c>
      <c r="H1" s="23" t="s">
        <v>61</v>
      </c>
      <c r="I1" s="26" t="s">
        <v>62</v>
      </c>
    </row>
    <row r="2" spans="1:17" x14ac:dyDescent="0.25">
      <c r="A2" s="23">
        <v>2008</v>
      </c>
      <c r="B2" s="24">
        <v>40</v>
      </c>
      <c r="C2" s="24">
        <v>12</v>
      </c>
      <c r="D2" s="24">
        <v>4</v>
      </c>
      <c r="E2" s="24">
        <v>1</v>
      </c>
      <c r="F2" s="24"/>
      <c r="G2" s="24">
        <v>26</v>
      </c>
      <c r="H2" s="24"/>
      <c r="I2" s="24">
        <f t="shared" ref="I2:I7" si="0">SUM(B2:H2)</f>
        <v>83</v>
      </c>
    </row>
    <row r="3" spans="1:17" x14ac:dyDescent="0.25">
      <c r="A3" s="23">
        <v>2009</v>
      </c>
      <c r="B3" s="24">
        <v>38</v>
      </c>
      <c r="C3" s="24">
        <v>11</v>
      </c>
      <c r="D3" s="24">
        <v>8</v>
      </c>
      <c r="E3" s="24">
        <v>1</v>
      </c>
      <c r="F3" s="24"/>
      <c r="G3" s="24">
        <v>27</v>
      </c>
      <c r="H3" s="24">
        <v>1</v>
      </c>
      <c r="I3" s="24">
        <f t="shared" si="0"/>
        <v>86</v>
      </c>
    </row>
    <row r="4" spans="1:17" x14ac:dyDescent="0.25">
      <c r="A4" s="23">
        <v>2010</v>
      </c>
      <c r="B4" s="24">
        <v>44</v>
      </c>
      <c r="C4" s="24">
        <v>14</v>
      </c>
      <c r="D4" s="24">
        <v>11</v>
      </c>
      <c r="E4" s="24">
        <v>1</v>
      </c>
      <c r="F4" s="24"/>
      <c r="G4" s="24">
        <v>49</v>
      </c>
      <c r="H4" s="24">
        <v>4</v>
      </c>
      <c r="I4" s="24">
        <f t="shared" si="0"/>
        <v>123</v>
      </c>
    </row>
    <row r="5" spans="1:17" x14ac:dyDescent="0.25">
      <c r="A5" s="23">
        <v>2011</v>
      </c>
      <c r="B5" s="24">
        <v>48</v>
      </c>
      <c r="C5" s="24">
        <v>12</v>
      </c>
      <c r="D5" s="24">
        <v>15</v>
      </c>
      <c r="E5" s="24">
        <v>1</v>
      </c>
      <c r="F5" s="24"/>
      <c r="G5" s="24">
        <v>66</v>
      </c>
      <c r="H5" s="24">
        <v>47</v>
      </c>
      <c r="I5" s="24">
        <f t="shared" si="0"/>
        <v>189</v>
      </c>
    </row>
    <row r="6" spans="1:17" x14ac:dyDescent="0.25">
      <c r="A6" s="37">
        <v>2012</v>
      </c>
      <c r="B6" s="38">
        <v>36</v>
      </c>
      <c r="C6" s="38">
        <v>17</v>
      </c>
      <c r="D6" s="38">
        <v>19</v>
      </c>
      <c r="E6" s="38">
        <v>2</v>
      </c>
      <c r="F6" s="38">
        <v>2</v>
      </c>
      <c r="G6" s="38">
        <v>70</v>
      </c>
      <c r="H6" s="38">
        <v>140</v>
      </c>
      <c r="I6" s="38">
        <f t="shared" si="0"/>
        <v>286</v>
      </c>
    </row>
    <row r="7" spans="1:17" x14ac:dyDescent="0.25">
      <c r="A7" s="25" t="s">
        <v>63</v>
      </c>
      <c r="B7" s="27">
        <v>34</v>
      </c>
      <c r="C7" s="27">
        <v>18</v>
      </c>
      <c r="D7" s="27">
        <v>22</v>
      </c>
      <c r="E7" s="27">
        <v>1</v>
      </c>
      <c r="F7" s="27">
        <v>2</v>
      </c>
      <c r="G7" s="27">
        <v>61</v>
      </c>
      <c r="H7" s="27">
        <v>152</v>
      </c>
      <c r="I7" s="27">
        <f t="shared" si="0"/>
        <v>290</v>
      </c>
    </row>
    <row r="8" spans="1:17" x14ac:dyDescent="0.25">
      <c r="A8" s="26" t="s">
        <v>76</v>
      </c>
      <c r="B8" s="24">
        <f t="shared" ref="B8:I8" si="1">SUM(B2:B7)</f>
        <v>240</v>
      </c>
      <c r="C8" s="24">
        <f t="shared" si="1"/>
        <v>84</v>
      </c>
      <c r="D8" s="24">
        <f t="shared" si="1"/>
        <v>79</v>
      </c>
      <c r="E8" s="24">
        <f t="shared" si="1"/>
        <v>7</v>
      </c>
      <c r="F8" s="24"/>
      <c r="G8" s="24">
        <f t="shared" si="1"/>
        <v>299</v>
      </c>
      <c r="H8" s="24">
        <f t="shared" si="1"/>
        <v>344</v>
      </c>
      <c r="I8" s="24">
        <f t="shared" si="1"/>
        <v>1057</v>
      </c>
      <c r="L8">
        <f>I4-I3</f>
        <v>37</v>
      </c>
    </row>
    <row r="13" spans="1:17" ht="5.25" customHeight="1" x14ac:dyDescent="0.25">
      <c r="A13" s="41"/>
      <c r="B13" s="42"/>
      <c r="C13" s="42"/>
      <c r="D13" s="42"/>
      <c r="E13" s="42"/>
      <c r="F13" s="42"/>
      <c r="G13" s="42"/>
      <c r="H13" s="42"/>
      <c r="I13" s="42"/>
      <c r="J13" s="42"/>
      <c r="K13" s="42"/>
      <c r="L13" s="42"/>
      <c r="M13" s="42"/>
      <c r="N13" s="42"/>
      <c r="O13" s="42"/>
      <c r="P13" s="42"/>
      <c r="Q13" s="42"/>
    </row>
    <row r="15" spans="1:17" ht="30.75" customHeight="1" x14ac:dyDescent="0.25">
      <c r="A15" s="39" t="s">
        <v>77</v>
      </c>
      <c r="B15" s="40" t="s">
        <v>57</v>
      </c>
      <c r="C15" s="40" t="s">
        <v>58</v>
      </c>
      <c r="D15" s="40" t="s">
        <v>64</v>
      </c>
      <c r="E15" s="40" t="s">
        <v>65</v>
      </c>
      <c r="F15" s="40" t="s">
        <v>66</v>
      </c>
      <c r="G15" s="40" t="s">
        <v>67</v>
      </c>
      <c r="H15" s="40" t="s">
        <v>68</v>
      </c>
      <c r="I15" s="39" t="s">
        <v>69</v>
      </c>
      <c r="J15" s="40" t="s">
        <v>70</v>
      </c>
    </row>
    <row r="16" spans="1:17" x14ac:dyDescent="0.25">
      <c r="A16" s="36" t="s">
        <v>71</v>
      </c>
      <c r="B16" s="28">
        <v>1386</v>
      </c>
      <c r="C16" s="28">
        <v>8522</v>
      </c>
      <c r="D16" s="28">
        <v>1690</v>
      </c>
      <c r="E16" s="28">
        <v>225</v>
      </c>
      <c r="F16" s="28">
        <v>4357</v>
      </c>
      <c r="G16" s="28">
        <v>450</v>
      </c>
      <c r="H16" s="34">
        <f>SUM(B16:G16)</f>
        <v>16630</v>
      </c>
      <c r="I16" s="28">
        <v>59498</v>
      </c>
      <c r="J16" s="30">
        <f>(H16/I16)</f>
        <v>0.27950519345188074</v>
      </c>
    </row>
    <row r="17" spans="1:10" x14ac:dyDescent="0.25">
      <c r="A17" s="33" t="s">
        <v>73</v>
      </c>
      <c r="B17" s="31">
        <v>1301</v>
      </c>
      <c r="C17" s="31">
        <v>7058</v>
      </c>
      <c r="D17" s="31">
        <v>1665</v>
      </c>
      <c r="E17" s="31">
        <v>130</v>
      </c>
      <c r="F17" s="31">
        <v>4620</v>
      </c>
      <c r="G17" s="31">
        <v>430</v>
      </c>
      <c r="H17" s="32">
        <f>SUM(B17:G17)</f>
        <v>15204</v>
      </c>
      <c r="I17" s="31">
        <v>58184</v>
      </c>
      <c r="J17" s="30">
        <f>(H17/I17)</f>
        <v>0.2613089509143407</v>
      </c>
    </row>
    <row r="18" spans="1:10" x14ac:dyDescent="0.25">
      <c r="A18" s="35" t="s">
        <v>72</v>
      </c>
      <c r="B18" s="29">
        <v>1269</v>
      </c>
      <c r="C18" s="29">
        <v>6843</v>
      </c>
      <c r="D18" s="29">
        <v>2463</v>
      </c>
      <c r="E18" s="29">
        <v>128</v>
      </c>
      <c r="F18" s="29">
        <v>4226</v>
      </c>
      <c r="G18" s="29">
        <v>426</v>
      </c>
      <c r="H18" s="32">
        <v>14399</v>
      </c>
      <c r="I18" s="34">
        <v>56792</v>
      </c>
      <c r="J18" s="30">
        <f>(H18/I18)</f>
        <v>0.2535392308775884</v>
      </c>
    </row>
    <row r="19" spans="1:10" x14ac:dyDescent="0.25">
      <c r="A19" s="43" t="s">
        <v>74</v>
      </c>
      <c r="B19" s="32">
        <v>711</v>
      </c>
      <c r="C19" s="32">
        <v>5811</v>
      </c>
      <c r="D19" s="32">
        <v>790</v>
      </c>
      <c r="E19" s="32">
        <v>122</v>
      </c>
      <c r="F19" s="32">
        <v>4855</v>
      </c>
      <c r="G19" s="32">
        <v>389</v>
      </c>
      <c r="H19" s="32">
        <f>SUM(B19:G19)</f>
        <v>12678</v>
      </c>
      <c r="I19" s="32">
        <v>53273</v>
      </c>
      <c r="J19" s="30">
        <f>(H19/I19)</f>
        <v>0.23798171681714941</v>
      </c>
    </row>
    <row r="20" spans="1:10" x14ac:dyDescent="0.25">
      <c r="A20"/>
    </row>
    <row r="21" spans="1:10" x14ac:dyDescent="0.25">
      <c r="A21"/>
    </row>
    <row r="22" spans="1:10" x14ac:dyDescent="0.25">
      <c r="A22"/>
    </row>
    <row r="23" spans="1:10" x14ac:dyDescent="0.25">
      <c r="A23"/>
    </row>
    <row r="24" spans="1:10" x14ac:dyDescent="0.25">
      <c r="A24"/>
    </row>
    <row r="25" spans="1:10" x14ac:dyDescent="0.25">
      <c r="A25"/>
    </row>
    <row r="26" spans="1:10" x14ac:dyDescent="0.25">
      <c r="A26"/>
    </row>
    <row r="27" spans="1:10" x14ac:dyDescent="0.25">
      <c r="A27"/>
    </row>
    <row r="28" spans="1:10" x14ac:dyDescent="0.25">
      <c r="A28"/>
    </row>
    <row r="29" spans="1:10" x14ac:dyDescent="0.25">
      <c r="A29"/>
    </row>
    <row r="30" spans="1:10" x14ac:dyDescent="0.25">
      <c r="A30"/>
    </row>
    <row r="31" spans="1:10" x14ac:dyDescent="0.25">
      <c r="A31"/>
    </row>
    <row r="32" spans="1:10"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opLeftCell="D1" workbookViewId="0">
      <selection activeCell="P10" sqref="P10"/>
    </sheetView>
  </sheetViews>
  <sheetFormatPr defaultRowHeight="15"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sheetPr>
  <dimension ref="A1:H26"/>
  <sheetViews>
    <sheetView workbookViewId="0">
      <selection activeCell="F16" sqref="F16"/>
    </sheetView>
  </sheetViews>
  <sheetFormatPr defaultRowHeight="15" x14ac:dyDescent="0.25"/>
  <cols>
    <col min="1" max="1" width="13.7109375" style="1" customWidth="1"/>
    <col min="2" max="2" width="13.5703125" customWidth="1"/>
    <col min="3" max="3" width="14" customWidth="1"/>
    <col min="4" max="4" width="14.42578125" customWidth="1"/>
    <col min="7" max="7" width="16.28515625" bestFit="1" customWidth="1"/>
  </cols>
  <sheetData>
    <row r="1" spans="1:8" x14ac:dyDescent="0.25">
      <c r="A1" s="57" t="s">
        <v>118</v>
      </c>
      <c r="B1" s="57" t="s">
        <v>119</v>
      </c>
      <c r="C1" s="57" t="s">
        <v>120</v>
      </c>
      <c r="D1" s="119" t="s">
        <v>121</v>
      </c>
      <c r="E1" s="53"/>
      <c r="F1" s="53"/>
      <c r="G1" s="53"/>
    </row>
    <row r="2" spans="1:8" x14ac:dyDescent="0.25">
      <c r="A2" s="58">
        <v>285988414</v>
      </c>
      <c r="B2" s="58">
        <v>300287835</v>
      </c>
      <c r="C2" s="58">
        <v>315302226</v>
      </c>
      <c r="D2" s="157">
        <v>178015519</v>
      </c>
      <c r="E2" s="53" t="s">
        <v>5</v>
      </c>
      <c r="F2" s="53"/>
      <c r="G2" s="53"/>
    </row>
    <row r="3" spans="1:8" x14ac:dyDescent="0.25">
      <c r="A3" s="53"/>
      <c r="B3" s="53"/>
      <c r="C3" s="53"/>
      <c r="D3" s="53"/>
      <c r="E3" s="53"/>
      <c r="F3" s="53"/>
      <c r="G3" s="53"/>
    </row>
    <row r="4" spans="1:8" x14ac:dyDescent="0.25">
      <c r="A4" s="53"/>
      <c r="B4" s="53"/>
      <c r="C4" s="53"/>
      <c r="D4" s="53"/>
      <c r="E4" s="53"/>
      <c r="F4" s="53"/>
      <c r="G4" s="154" t="s">
        <v>121</v>
      </c>
    </row>
    <row r="5" spans="1:8" x14ac:dyDescent="0.25">
      <c r="A5" s="54"/>
      <c r="B5" s="53"/>
      <c r="C5" s="53"/>
      <c r="D5" s="53"/>
      <c r="E5" s="53"/>
      <c r="F5" s="53"/>
      <c r="G5" s="155">
        <v>144188989</v>
      </c>
      <c r="H5" t="s">
        <v>154</v>
      </c>
    </row>
    <row r="6" spans="1:8" x14ac:dyDescent="0.25">
      <c r="A6" s="54"/>
      <c r="B6" s="55" t="s">
        <v>79</v>
      </c>
      <c r="C6" s="53"/>
      <c r="D6" s="53"/>
      <c r="E6" s="53"/>
      <c r="F6" s="53"/>
      <c r="G6" s="155">
        <v>11736828</v>
      </c>
      <c r="H6" t="s">
        <v>155</v>
      </c>
    </row>
    <row r="7" spans="1:8" x14ac:dyDescent="0.25">
      <c r="A7" s="54"/>
      <c r="B7" s="56"/>
      <c r="C7" s="53"/>
      <c r="D7" s="53"/>
      <c r="E7" s="53"/>
      <c r="F7" s="53"/>
      <c r="G7" s="155">
        <v>10551000</v>
      </c>
      <c r="H7" t="s">
        <v>156</v>
      </c>
    </row>
    <row r="8" spans="1:8" x14ac:dyDescent="0.25">
      <c r="A8" s="54"/>
      <c r="B8" s="56"/>
      <c r="C8" s="53"/>
      <c r="D8" s="53"/>
      <c r="E8" s="53"/>
      <c r="F8" s="53"/>
      <c r="G8" s="155">
        <v>11538702</v>
      </c>
      <c r="H8" t="s">
        <v>157</v>
      </c>
    </row>
    <row r="9" spans="1:8" x14ac:dyDescent="0.25">
      <c r="A9" s="54"/>
      <c r="B9" s="56"/>
      <c r="C9" s="53"/>
      <c r="D9" s="53"/>
      <c r="E9" s="53"/>
      <c r="F9" s="53"/>
      <c r="G9" s="155">
        <v>178015519</v>
      </c>
      <c r="H9" t="s">
        <v>15</v>
      </c>
    </row>
    <row r="10" spans="1:8" x14ac:dyDescent="0.25">
      <c r="A10" s="54"/>
      <c r="B10" s="56"/>
      <c r="C10" s="53"/>
      <c r="D10" s="53"/>
      <c r="E10" s="53"/>
      <c r="F10" s="53"/>
      <c r="G10" s="156"/>
    </row>
    <row r="11" spans="1:8" x14ac:dyDescent="0.25">
      <c r="A11" s="54"/>
      <c r="B11" s="56"/>
      <c r="C11" s="53"/>
      <c r="D11" s="53"/>
      <c r="E11" s="53"/>
      <c r="F11" s="53"/>
      <c r="G11" s="53"/>
    </row>
    <row r="12" spans="1:8" x14ac:dyDescent="0.25">
      <c r="A12" s="54"/>
      <c r="B12" s="56"/>
      <c r="C12" s="53"/>
      <c r="D12" s="53"/>
      <c r="E12" s="53"/>
      <c r="F12" s="53"/>
      <c r="G12" s="53"/>
    </row>
    <row r="13" spans="1:8" x14ac:dyDescent="0.25">
      <c r="A13" s="54"/>
      <c r="B13" s="56"/>
      <c r="C13" s="53"/>
      <c r="D13" s="53"/>
      <c r="E13" s="53"/>
      <c r="F13" s="53"/>
      <c r="G13" s="53"/>
    </row>
    <row r="14" spans="1:8" x14ac:dyDescent="0.25">
      <c r="A14" s="54"/>
      <c r="B14" s="56"/>
      <c r="C14" s="53"/>
      <c r="D14" s="53"/>
      <c r="E14" s="53"/>
      <c r="F14" s="53"/>
      <c r="G14" s="53"/>
    </row>
    <row r="15" spans="1:8" x14ac:dyDescent="0.25">
      <c r="A15" s="54"/>
      <c r="B15" s="56"/>
      <c r="C15" s="53"/>
      <c r="D15" s="53"/>
      <c r="E15" s="53"/>
      <c r="F15" s="53"/>
      <c r="G15" s="53"/>
    </row>
    <row r="16" spans="1:8" x14ac:dyDescent="0.25">
      <c r="A16" s="54"/>
      <c r="B16" s="56"/>
      <c r="C16" s="53"/>
      <c r="D16" s="53"/>
      <c r="E16" s="53"/>
      <c r="F16" s="53"/>
      <c r="G16" s="53"/>
    </row>
    <row r="17" spans="1:7" x14ac:dyDescent="0.25">
      <c r="A17" s="54"/>
      <c r="B17" s="56"/>
      <c r="C17" s="53"/>
      <c r="D17" s="53"/>
      <c r="E17" s="53"/>
      <c r="F17" s="53"/>
      <c r="G17" s="53"/>
    </row>
    <row r="18" spans="1:7" x14ac:dyDescent="0.25">
      <c r="A18" s="98" t="s">
        <v>122</v>
      </c>
      <c r="B18" s="56"/>
      <c r="C18" s="53"/>
      <c r="D18" s="53"/>
      <c r="E18" s="53"/>
      <c r="F18" s="53"/>
      <c r="G18" s="53"/>
    </row>
    <row r="19" spans="1:7" x14ac:dyDescent="0.25">
      <c r="A19" s="54"/>
      <c r="B19" s="56"/>
      <c r="C19" s="53"/>
      <c r="D19" s="53"/>
      <c r="E19" s="53"/>
      <c r="F19" s="53"/>
      <c r="G19" s="53"/>
    </row>
    <row r="20" spans="1:7" x14ac:dyDescent="0.25">
      <c r="A20" s="54"/>
      <c r="B20" s="56"/>
      <c r="C20" s="53"/>
      <c r="D20" s="53"/>
      <c r="E20" s="53"/>
      <c r="F20" s="53"/>
      <c r="G20" s="53"/>
    </row>
    <row r="21" spans="1:7" x14ac:dyDescent="0.25">
      <c r="A21" s="54"/>
      <c r="B21" s="56"/>
      <c r="C21" s="53"/>
      <c r="D21" s="53"/>
      <c r="E21" s="53"/>
      <c r="F21" s="53"/>
      <c r="G21" s="53"/>
    </row>
    <row r="22" spans="1:7" x14ac:dyDescent="0.25">
      <c r="A22" s="54"/>
      <c r="B22" s="56"/>
      <c r="C22" s="53"/>
      <c r="D22" s="53"/>
      <c r="E22" s="53"/>
      <c r="F22" s="53"/>
      <c r="G22" s="53"/>
    </row>
    <row r="23" spans="1:7" x14ac:dyDescent="0.25">
      <c r="A23" s="54"/>
      <c r="B23" s="53"/>
      <c r="C23" s="53"/>
      <c r="D23" s="53"/>
      <c r="E23" s="53"/>
      <c r="F23" s="53"/>
      <c r="G23" s="53"/>
    </row>
    <row r="24" spans="1:7" x14ac:dyDescent="0.25">
      <c r="A24" s="54"/>
      <c r="B24" s="53"/>
      <c r="C24" s="53"/>
      <c r="D24" s="53"/>
      <c r="E24" s="53"/>
      <c r="F24" s="53"/>
      <c r="G24" s="53"/>
    </row>
    <row r="25" spans="1:7" x14ac:dyDescent="0.25">
      <c r="A25" s="54"/>
      <c r="B25" s="53"/>
      <c r="C25" s="53"/>
      <c r="D25" s="53"/>
      <c r="E25" s="53"/>
      <c r="F25" s="53"/>
      <c r="G25" s="53"/>
    </row>
    <row r="26" spans="1:7" x14ac:dyDescent="0.25">
      <c r="G26" s="5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L46"/>
  <sheetViews>
    <sheetView topLeftCell="A4" workbookViewId="0">
      <selection activeCell="B13" sqref="B13"/>
    </sheetView>
  </sheetViews>
  <sheetFormatPr defaultColWidth="9.140625" defaultRowHeight="15" x14ac:dyDescent="0.25"/>
  <cols>
    <col min="1" max="1" width="31.28515625" style="11" customWidth="1"/>
    <col min="2" max="2" width="24.28515625" style="18" bestFit="1" customWidth="1"/>
    <col min="3" max="3" width="20.7109375" style="18" bestFit="1" customWidth="1"/>
    <col min="4" max="4" width="20.7109375" style="18" customWidth="1"/>
    <col min="5" max="5" width="24.7109375" style="18" bestFit="1" customWidth="1"/>
    <col min="6" max="6" width="20.7109375" style="18" customWidth="1"/>
    <col min="7" max="7" width="33.140625" style="18" bestFit="1" customWidth="1"/>
    <col min="8" max="8" width="31.140625" style="18" bestFit="1" customWidth="1"/>
    <col min="9" max="9" width="31.42578125" style="17" bestFit="1" customWidth="1"/>
    <col min="10" max="16384" width="9.140625" style="11"/>
  </cols>
  <sheetData>
    <row r="1" spans="1:12" ht="15.75" customHeight="1" x14ac:dyDescent="0.25">
      <c r="A1" s="62" t="s">
        <v>31</v>
      </c>
      <c r="B1" s="64">
        <v>47510355</v>
      </c>
      <c r="C1" s="16"/>
      <c r="D1" s="16"/>
      <c r="E1" s="16"/>
      <c r="F1" s="16"/>
      <c r="G1" s="16"/>
      <c r="H1" s="16"/>
    </row>
    <row r="2" spans="1:12" x14ac:dyDescent="0.25">
      <c r="A2" s="62" t="s">
        <v>32</v>
      </c>
      <c r="B2" s="64">
        <v>17677934</v>
      </c>
      <c r="C2" s="16"/>
      <c r="D2" s="16"/>
      <c r="E2" s="16"/>
      <c r="F2" s="16"/>
      <c r="G2" s="16"/>
      <c r="H2" s="16"/>
    </row>
    <row r="3" spans="1:12" x14ac:dyDescent="0.25">
      <c r="A3" s="62" t="s">
        <v>33</v>
      </c>
      <c r="B3" s="64">
        <v>19037478</v>
      </c>
      <c r="C3" s="16"/>
      <c r="D3" s="16"/>
      <c r="E3" s="16"/>
      <c r="F3" s="16"/>
      <c r="G3" s="16"/>
      <c r="H3" s="16"/>
      <c r="L3" s="17"/>
    </row>
    <row r="4" spans="1:12" x14ac:dyDescent="0.25">
      <c r="A4" s="62" t="s">
        <v>34</v>
      </c>
      <c r="B4" s="64">
        <v>52229197</v>
      </c>
      <c r="C4" s="16"/>
      <c r="D4" s="16"/>
      <c r="E4" s="16"/>
      <c r="F4" s="16"/>
      <c r="G4" s="16"/>
      <c r="H4" s="16"/>
      <c r="L4" s="17"/>
    </row>
    <row r="5" spans="1:12" x14ac:dyDescent="0.25">
      <c r="A5" s="62" t="s">
        <v>35</v>
      </c>
      <c r="B5" s="64">
        <v>19605084</v>
      </c>
      <c r="C5" s="16"/>
      <c r="D5" s="16"/>
      <c r="E5" s="16"/>
      <c r="F5" s="16"/>
      <c r="G5" s="16"/>
      <c r="H5" s="16"/>
      <c r="L5" s="17"/>
    </row>
    <row r="6" spans="1:12" x14ac:dyDescent="0.25">
      <c r="A6" s="62" t="s">
        <v>36</v>
      </c>
      <c r="B6" s="64">
        <v>22306170</v>
      </c>
      <c r="C6" s="16"/>
      <c r="D6" s="16"/>
      <c r="E6" s="16"/>
      <c r="F6" s="16"/>
      <c r="G6" s="16"/>
      <c r="H6" s="16"/>
    </row>
    <row r="7" spans="1:12" x14ac:dyDescent="0.25">
      <c r="A7" s="62" t="s">
        <v>37</v>
      </c>
      <c r="B7" s="64">
        <v>72559031</v>
      </c>
      <c r="C7" s="16"/>
      <c r="D7" s="16"/>
      <c r="E7" s="16"/>
      <c r="F7" s="16"/>
      <c r="G7" s="16"/>
      <c r="H7" s="16"/>
    </row>
    <row r="8" spans="1:12" x14ac:dyDescent="0.25">
      <c r="A8" s="62" t="s">
        <v>38</v>
      </c>
      <c r="B8" s="64">
        <v>23876275</v>
      </c>
      <c r="C8" s="16"/>
      <c r="D8" s="16"/>
      <c r="E8" s="16"/>
      <c r="F8" s="16"/>
      <c r="G8" s="16"/>
      <c r="H8" s="16"/>
    </row>
    <row r="9" spans="1:12" x14ac:dyDescent="0.25">
      <c r="A9" s="62" t="s">
        <v>39</v>
      </c>
      <c r="B9" s="64">
        <v>25862483</v>
      </c>
      <c r="C9" s="16"/>
      <c r="D9" s="16"/>
      <c r="E9" s="16"/>
      <c r="F9" s="16"/>
      <c r="G9" s="16"/>
      <c r="H9" s="16"/>
    </row>
    <row r="10" spans="1:12" x14ac:dyDescent="0.25">
      <c r="A10" s="62" t="s">
        <v>40</v>
      </c>
      <c r="B10" s="64">
        <v>48935133</v>
      </c>
      <c r="C10" s="16"/>
      <c r="D10" s="16"/>
      <c r="E10" s="16"/>
      <c r="F10" s="16"/>
      <c r="G10" s="16"/>
      <c r="H10" s="16"/>
    </row>
    <row r="11" spans="1:12" x14ac:dyDescent="0.25">
      <c r="A11" s="62" t="s">
        <v>41</v>
      </c>
      <c r="B11" s="64">
        <v>25391774</v>
      </c>
      <c r="C11" s="16"/>
      <c r="D11" s="16"/>
      <c r="E11" s="16"/>
      <c r="F11" s="16"/>
      <c r="G11" s="16"/>
      <c r="H11" s="16"/>
    </row>
    <row r="12" spans="1:12" x14ac:dyDescent="0.25">
      <c r="A12" s="62" t="s">
        <v>42</v>
      </c>
      <c r="B12" s="64">
        <v>27667675</v>
      </c>
      <c r="C12" s="16"/>
      <c r="D12" s="16"/>
      <c r="E12" s="16"/>
      <c r="F12" s="16"/>
      <c r="G12" s="16"/>
      <c r="H12" s="16"/>
    </row>
    <row r="13" spans="1:12" x14ac:dyDescent="0.25">
      <c r="A13" s="62" t="s">
        <v>43</v>
      </c>
      <c r="B13" s="64">
        <v>17634258</v>
      </c>
      <c r="C13" s="16"/>
      <c r="D13" s="16"/>
      <c r="E13" s="16"/>
      <c r="F13" s="16"/>
      <c r="G13" s="16"/>
      <c r="H13" s="16"/>
    </row>
    <row r="14" spans="1:12" x14ac:dyDescent="0.25">
      <c r="A14" s="62" t="s">
        <v>44</v>
      </c>
      <c r="B14" s="64">
        <v>29592236</v>
      </c>
      <c r="C14" s="16"/>
      <c r="D14" s="16"/>
      <c r="E14" s="16"/>
      <c r="F14" s="16"/>
      <c r="G14" s="16"/>
      <c r="H14" s="16"/>
    </row>
    <row r="15" spans="1:12" ht="15.75" thickBot="1" x14ac:dyDescent="0.3">
      <c r="A15" s="63" t="s">
        <v>45</v>
      </c>
      <c r="B15" s="116">
        <v>30234365</v>
      </c>
      <c r="C15" s="16"/>
      <c r="D15" s="16"/>
      <c r="E15" s="16"/>
      <c r="F15" s="16"/>
      <c r="G15" s="16"/>
      <c r="H15" s="16"/>
      <c r="I15" s="11"/>
    </row>
    <row r="16" spans="1:12" x14ac:dyDescent="0.25">
      <c r="B16" s="16" t="s">
        <v>5</v>
      </c>
      <c r="C16" s="16"/>
      <c r="D16" s="16"/>
      <c r="E16" s="16"/>
      <c r="F16" s="16"/>
      <c r="G16" s="16"/>
      <c r="H16" s="16"/>
      <c r="I16" s="11"/>
    </row>
    <row r="17" spans="1:9" x14ac:dyDescent="0.25">
      <c r="B17" s="16"/>
      <c r="C17" s="16"/>
      <c r="D17" s="16"/>
      <c r="E17" s="16"/>
      <c r="F17" s="16"/>
      <c r="G17" s="16"/>
      <c r="H17" s="16"/>
      <c r="I17" s="11"/>
    </row>
    <row r="18" spans="1:9" x14ac:dyDescent="0.25">
      <c r="A18" s="98" t="s">
        <v>122</v>
      </c>
      <c r="B18" s="16"/>
      <c r="C18" s="16"/>
      <c r="D18" s="16"/>
      <c r="E18" s="16"/>
      <c r="F18" s="16"/>
      <c r="G18" s="16"/>
      <c r="H18" s="16"/>
      <c r="I18" s="11"/>
    </row>
    <row r="19" spans="1:9" x14ac:dyDescent="0.25">
      <c r="A19" s="98"/>
      <c r="B19" s="16"/>
      <c r="C19" s="16"/>
      <c r="D19" s="16"/>
      <c r="E19" s="16"/>
      <c r="F19" s="16"/>
      <c r="G19" s="16"/>
      <c r="H19" s="16"/>
      <c r="I19" s="11"/>
    </row>
    <row r="20" spans="1:9" x14ac:dyDescent="0.25">
      <c r="A20" s="98"/>
      <c r="B20" s="16"/>
      <c r="C20" s="16"/>
      <c r="D20" s="16"/>
      <c r="E20" s="16"/>
      <c r="F20" s="16"/>
      <c r="G20" s="16"/>
      <c r="H20" s="16"/>
      <c r="I20" s="11"/>
    </row>
    <row r="21" spans="1:9" x14ac:dyDescent="0.25">
      <c r="A21" s="98"/>
      <c r="B21" s="16"/>
      <c r="C21" s="16"/>
      <c r="D21" s="16"/>
      <c r="E21" s="16"/>
      <c r="F21" s="16"/>
      <c r="G21" s="16"/>
      <c r="H21" s="16"/>
      <c r="I21" s="11"/>
    </row>
    <row r="22" spans="1:9" ht="15.75" thickBot="1" x14ac:dyDescent="0.3">
      <c r="A22" s="98"/>
      <c r="B22" s="16"/>
      <c r="C22" s="16"/>
      <c r="D22" s="16"/>
      <c r="E22" s="16"/>
      <c r="F22" s="16"/>
      <c r="G22" s="16"/>
      <c r="H22" s="16"/>
      <c r="I22" s="11"/>
    </row>
    <row r="23" spans="1:9" x14ac:dyDescent="0.25">
      <c r="A23" s="200" t="s">
        <v>197</v>
      </c>
      <c r="B23" s="201">
        <v>145570918</v>
      </c>
      <c r="C23" s="16"/>
      <c r="D23" s="16"/>
      <c r="E23" s="16"/>
      <c r="F23" s="16"/>
      <c r="G23" s="16"/>
      <c r="H23" s="16"/>
      <c r="I23" s="11"/>
    </row>
    <row r="24" spans="1:9" x14ac:dyDescent="0.25">
      <c r="A24" s="198" t="s">
        <v>199</v>
      </c>
      <c r="B24" s="202">
        <v>6349038</v>
      </c>
      <c r="C24" s="16"/>
      <c r="D24" s="16"/>
      <c r="E24" s="16"/>
      <c r="F24" s="16"/>
      <c r="G24" s="16"/>
      <c r="H24" s="16"/>
      <c r="I24" s="11"/>
    </row>
    <row r="25" spans="1:9" x14ac:dyDescent="0.25">
      <c r="A25" s="198" t="s">
        <v>198</v>
      </c>
      <c r="B25" s="202">
        <v>8694194</v>
      </c>
      <c r="C25" s="16"/>
      <c r="D25" s="16"/>
      <c r="E25" s="16"/>
      <c r="F25" s="16"/>
      <c r="G25" s="16"/>
      <c r="H25" s="16"/>
      <c r="I25" s="11"/>
    </row>
    <row r="26" spans="1:9" x14ac:dyDescent="0.25">
      <c r="A26" s="198" t="s">
        <v>194</v>
      </c>
      <c r="B26" s="202">
        <v>15262642</v>
      </c>
      <c r="C26" s="16"/>
      <c r="D26" s="16"/>
      <c r="E26" s="16"/>
      <c r="F26" s="16"/>
      <c r="G26" s="16"/>
      <c r="H26" s="16"/>
      <c r="I26" s="11"/>
    </row>
    <row r="27" spans="1:9" x14ac:dyDescent="0.25">
      <c r="A27" s="198" t="s">
        <v>195</v>
      </c>
      <c r="B27" s="202">
        <v>7206165</v>
      </c>
      <c r="C27" s="16"/>
      <c r="D27" s="16"/>
      <c r="E27" s="16"/>
      <c r="F27" s="16"/>
      <c r="G27" s="16"/>
      <c r="H27" s="16"/>
      <c r="I27" s="11"/>
    </row>
    <row r="28" spans="1:9" x14ac:dyDescent="0.25">
      <c r="A28" s="198" t="s">
        <v>196</v>
      </c>
      <c r="B28" s="202">
        <v>7358839</v>
      </c>
      <c r="C28" s="16"/>
      <c r="D28" s="16"/>
      <c r="E28" s="16"/>
      <c r="F28" s="16"/>
      <c r="G28" s="16"/>
      <c r="H28" s="16"/>
      <c r="I28" s="11"/>
    </row>
    <row r="29" spans="1:9" x14ac:dyDescent="0.25">
      <c r="A29" s="198" t="s">
        <v>31</v>
      </c>
      <c r="B29" s="202">
        <v>47510355</v>
      </c>
      <c r="C29" s="16"/>
      <c r="D29" s="16"/>
      <c r="E29" s="16"/>
      <c r="F29" s="16"/>
      <c r="G29" s="16"/>
      <c r="H29" s="16"/>
      <c r="I29" s="11"/>
    </row>
    <row r="30" spans="1:9" x14ac:dyDescent="0.25">
      <c r="A30" s="198" t="s">
        <v>32</v>
      </c>
      <c r="B30" s="202">
        <v>17677934</v>
      </c>
      <c r="C30" s="16"/>
      <c r="D30" s="16"/>
      <c r="E30" s="16"/>
      <c r="F30" s="16"/>
      <c r="G30" s="16"/>
      <c r="H30" s="16"/>
      <c r="I30" s="11"/>
    </row>
    <row r="31" spans="1:9" x14ac:dyDescent="0.25">
      <c r="A31" s="198" t="s">
        <v>33</v>
      </c>
      <c r="B31" s="202">
        <v>19037478</v>
      </c>
      <c r="C31" s="16"/>
      <c r="D31" s="16"/>
      <c r="E31" s="16"/>
      <c r="F31" s="16"/>
      <c r="G31" s="16"/>
      <c r="H31" s="16"/>
      <c r="I31" s="11"/>
    </row>
    <row r="32" spans="1:9" x14ac:dyDescent="0.25">
      <c r="A32" s="198" t="s">
        <v>34</v>
      </c>
      <c r="B32" s="202">
        <v>52229197</v>
      </c>
      <c r="C32" s="16"/>
      <c r="D32" s="16"/>
      <c r="E32" s="16"/>
      <c r="F32" s="16"/>
      <c r="G32" s="16"/>
      <c r="H32" s="16"/>
      <c r="I32" s="11"/>
    </row>
    <row r="33" spans="1:9" x14ac:dyDescent="0.25">
      <c r="A33" s="198" t="s">
        <v>35</v>
      </c>
      <c r="B33" s="202">
        <v>19605084</v>
      </c>
      <c r="C33" s="16"/>
      <c r="D33" s="16"/>
      <c r="E33" s="16"/>
      <c r="F33" s="16"/>
      <c r="G33" s="16"/>
      <c r="H33" s="16"/>
      <c r="I33" s="11"/>
    </row>
    <row r="34" spans="1:9" x14ac:dyDescent="0.25">
      <c r="A34" s="198" t="s">
        <v>36</v>
      </c>
      <c r="B34" s="202">
        <v>22306170</v>
      </c>
      <c r="C34" s="16"/>
      <c r="D34" s="16"/>
      <c r="E34" s="16"/>
      <c r="F34" s="16"/>
      <c r="G34" s="16"/>
      <c r="H34" s="16"/>
      <c r="I34" s="11"/>
    </row>
    <row r="35" spans="1:9" x14ac:dyDescent="0.25">
      <c r="A35" s="198" t="s">
        <v>37</v>
      </c>
      <c r="B35" s="202">
        <v>72559031</v>
      </c>
      <c r="C35" s="16"/>
      <c r="D35" s="16"/>
      <c r="E35" s="16"/>
      <c r="F35" s="16"/>
      <c r="G35" s="16"/>
      <c r="H35" s="16"/>
      <c r="I35" s="11"/>
    </row>
    <row r="36" spans="1:9" x14ac:dyDescent="0.25">
      <c r="A36" s="198" t="s">
        <v>38</v>
      </c>
      <c r="B36" s="202">
        <v>23876275</v>
      </c>
      <c r="C36" s="16"/>
      <c r="D36" s="16"/>
      <c r="E36" s="16"/>
      <c r="F36" s="16"/>
      <c r="G36" s="16"/>
      <c r="H36" s="16"/>
      <c r="I36" s="11"/>
    </row>
    <row r="37" spans="1:9" x14ac:dyDescent="0.25">
      <c r="A37" s="198" t="s">
        <v>39</v>
      </c>
      <c r="B37" s="202">
        <v>25862483</v>
      </c>
      <c r="C37" s="16"/>
      <c r="D37" s="16"/>
      <c r="E37" s="16"/>
      <c r="F37" s="16"/>
      <c r="G37" s="16"/>
      <c r="H37" s="16"/>
      <c r="I37" s="11"/>
    </row>
    <row r="38" spans="1:9" x14ac:dyDescent="0.25">
      <c r="A38" s="198" t="s">
        <v>40</v>
      </c>
      <c r="B38" s="202">
        <v>48935133</v>
      </c>
      <c r="C38" s="16"/>
      <c r="D38" s="16"/>
      <c r="E38" s="16"/>
      <c r="F38" s="16"/>
      <c r="G38" s="16"/>
      <c r="H38" s="16"/>
      <c r="I38" s="11"/>
    </row>
    <row r="39" spans="1:9" x14ac:dyDescent="0.25">
      <c r="A39" s="198" t="s">
        <v>41</v>
      </c>
      <c r="B39" s="202">
        <v>25391774</v>
      </c>
      <c r="C39" s="16"/>
      <c r="D39" s="16"/>
      <c r="E39" s="16"/>
      <c r="F39" s="16"/>
      <c r="G39" s="16"/>
      <c r="H39" s="16"/>
      <c r="I39" s="11"/>
    </row>
    <row r="40" spans="1:9" x14ac:dyDescent="0.25">
      <c r="A40" s="198" t="s">
        <v>42</v>
      </c>
      <c r="B40" s="202">
        <v>27667675</v>
      </c>
      <c r="C40" s="16"/>
      <c r="D40" s="16"/>
      <c r="E40" s="16"/>
      <c r="F40" s="16"/>
      <c r="G40" s="16"/>
      <c r="H40" s="16"/>
      <c r="I40" s="11"/>
    </row>
    <row r="41" spans="1:9" x14ac:dyDescent="0.25">
      <c r="A41" s="198" t="s">
        <v>43</v>
      </c>
      <c r="B41" s="202">
        <v>17634258</v>
      </c>
    </row>
    <row r="42" spans="1:9" x14ac:dyDescent="0.25">
      <c r="A42" s="198" t="s">
        <v>44</v>
      </c>
      <c r="B42" s="202">
        <v>29592236</v>
      </c>
    </row>
    <row r="43" spans="1:9" x14ac:dyDescent="0.25">
      <c r="A43" s="198" t="s">
        <v>45</v>
      </c>
      <c r="B43" s="202">
        <v>30234365</v>
      </c>
    </row>
    <row r="44" spans="1:9" x14ac:dyDescent="0.25">
      <c r="A44" s="198" t="s">
        <v>200</v>
      </c>
      <c r="B44" s="202">
        <f>SUM(B23+B26+B29+B32+B35+B38+B41)</f>
        <v>399701534</v>
      </c>
    </row>
    <row r="45" spans="1:9" x14ac:dyDescent="0.25">
      <c r="A45" s="198" t="s">
        <v>201</v>
      </c>
      <c r="B45" s="202">
        <f>SUM(B24+B27+B30+B33+B36+B39+B42)</f>
        <v>129698506</v>
      </c>
    </row>
    <row r="46" spans="1:9" ht="15.75" thickBot="1" x14ac:dyDescent="0.3">
      <c r="A46" s="199" t="s">
        <v>202</v>
      </c>
      <c r="B46" s="203">
        <f>SUM(B25+B28+B31+B34+B37+B40+B43)</f>
        <v>141161204</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8"/>
  <sheetViews>
    <sheetView workbookViewId="0">
      <selection activeCell="C13" sqref="C13"/>
    </sheetView>
  </sheetViews>
  <sheetFormatPr defaultRowHeight="15" x14ac:dyDescent="0.25"/>
  <cols>
    <col min="1" max="1" width="14.140625" customWidth="1"/>
    <col min="2" max="2" width="15.5703125" customWidth="1"/>
    <col min="5" max="5" width="20.42578125" customWidth="1"/>
    <col min="6" max="6" width="16.28515625" customWidth="1"/>
  </cols>
  <sheetData>
    <row r="1" spans="1:5" s="50" customFormat="1" ht="18.75" x14ac:dyDescent="0.3">
      <c r="A1" s="60" t="s">
        <v>51</v>
      </c>
      <c r="B1" s="61" t="s">
        <v>78</v>
      </c>
    </row>
    <row r="2" spans="1:5" x14ac:dyDescent="0.25">
      <c r="A2" s="60" t="s">
        <v>151</v>
      </c>
      <c r="B2" s="59">
        <v>1235177.94</v>
      </c>
      <c r="C2" s="10"/>
      <c r="D2" s="11"/>
      <c r="E2" s="11"/>
    </row>
    <row r="3" spans="1:5" x14ac:dyDescent="0.25">
      <c r="A3" s="60" t="s">
        <v>125</v>
      </c>
      <c r="B3" s="150">
        <v>1574090.16</v>
      </c>
    </row>
    <row r="4" spans="1:5" x14ac:dyDescent="0.25">
      <c r="A4" s="60" t="s">
        <v>152</v>
      </c>
      <c r="B4" s="151">
        <v>1378633</v>
      </c>
    </row>
    <row r="18" spans="1:1" x14ac:dyDescent="0.25">
      <c r="A18" s="98" t="s">
        <v>122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 FY14 Q1</vt:lpstr>
      <vt:lpstr>RLF 1.01.03</vt:lpstr>
      <vt:lpstr>ARRA 1.01.06</vt:lpstr>
      <vt:lpstr>Building Retrofits 1.02.06</vt:lpstr>
      <vt:lpstr>AFV &amp; Sites 1.04.10</vt:lpstr>
      <vt:lpstr>Net Metering 1.04.10</vt:lpstr>
      <vt:lpstr>Energy Contracts 2.01.07</vt:lpstr>
      <vt:lpstr>Performance Contracting 2.02.06</vt:lpstr>
      <vt:lpstr>Demand Response 2.03.04</vt:lpstr>
      <vt:lpstr>TWG 3.01.04</vt:lpstr>
      <vt:lpstr>Surveys 3.02.08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astroth family</dc:creator>
  <cp:lastModifiedBy>Bunte</cp:lastModifiedBy>
  <cp:lastPrinted>2013-11-04T18:29:46Z</cp:lastPrinted>
  <dcterms:created xsi:type="dcterms:W3CDTF">2013-06-23T15:25:23Z</dcterms:created>
  <dcterms:modified xsi:type="dcterms:W3CDTF">2014-05-27T14:02:34Z</dcterms:modified>
</cp:coreProperties>
</file>