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5.xml" ContentType="application/vnd.openxmlformats-officedocument.drawing+xml"/>
  <Override PartName="/xl/worksheets/sheet1.xml" ContentType="application/vnd.openxmlformats-officedocument.spreadsheetml.worksheet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8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Tech Teams\Environmental Fate Tech Team\Kinetics\Updated SOP Documents\"/>
    </mc:Choice>
  </mc:AlternateContent>
  <bookViews>
    <workbookView xWindow="0" yWindow="90" windowWidth="14370" windowHeight="4455" firstSheet="1" activeTab="1"/>
  </bookViews>
  <sheets>
    <sheet name="FTT REQUEST 1-25, 55-57" sheetId="15" r:id="rId1"/>
    <sheet name="Ex Set 1 26-32" sheetId="4" r:id="rId2"/>
    <sheet name="Ex Set 2 33" sheetId="7" r:id="rId3"/>
    <sheet name="Ex Set 3 34-36" sheetId="1" r:id="rId4"/>
    <sheet name="Ex Set 4 37-39" sheetId="2" r:id="rId5"/>
    <sheet name="Ex Set 5 40-43" sheetId="8" r:id="rId6"/>
    <sheet name="Ex Set 6 44" sheetId="3" r:id="rId7"/>
    <sheet name="Ex Set 7 45-46" sheetId="9" r:id="rId8"/>
    <sheet name="Ex Set 8 47" sheetId="10" r:id="rId9"/>
    <sheet name="Ex Set 9 48" sheetId="12" r:id="rId10"/>
    <sheet name="Ex Set 10 50-53" sheetId="13" r:id="rId11"/>
    <sheet name="Ex Set 11 54" sheetId="14" r:id="rId12"/>
    <sheet name="Sheet1" sheetId="16" r:id="rId13"/>
    <sheet name="Sheet2" sheetId="17" r:id="rId14"/>
  </sheets>
  <definedNames>
    <definedName name="_xlnm._FilterDatabase" localSheetId="12" hidden="1">Sheet1!$A$1:$F$1</definedName>
  </definedNames>
  <calcPr calcId="152511" iterateDelta="1E-4"/>
</workbook>
</file>

<file path=xl/calcChain.xml><?xml version="1.0" encoding="utf-8"?>
<calcChain xmlns="http://schemas.openxmlformats.org/spreadsheetml/2006/main">
  <c r="B59" i="16" l="1"/>
  <c r="F61" i="17" l="1"/>
  <c r="E61" i="17"/>
  <c r="D61" i="17"/>
  <c r="D62" i="17" l="1"/>
  <c r="E62" i="17"/>
  <c r="G61" i="17"/>
  <c r="F62" i="17" s="1"/>
  <c r="G62" i="17" l="1"/>
  <c r="J6" i="16"/>
  <c r="I5" i="16"/>
  <c r="I4" i="16"/>
  <c r="I3" i="16"/>
  <c r="I2" i="16"/>
  <c r="AQ18" i="4"/>
  <c r="AQ17" i="4"/>
  <c r="AQ16" i="4"/>
  <c r="AQ15" i="4"/>
  <c r="AQ14" i="4"/>
  <c r="AQ13" i="4"/>
  <c r="AQ12" i="4"/>
  <c r="AQ11" i="4"/>
  <c r="AQ10" i="4"/>
  <c r="A467" i="15" l="1"/>
  <c r="A466" i="15"/>
  <c r="A465" i="15"/>
</calcChain>
</file>

<file path=xl/sharedStrings.xml><?xml version="1.0" encoding="utf-8"?>
<sst xmlns="http://schemas.openxmlformats.org/spreadsheetml/2006/main" count="1145" uniqueCount="250">
  <si>
    <t>Hydrolysis Study</t>
  </si>
  <si>
    <t>Day</t>
  </si>
  <si>
    <t>Applied Radioactivity</t>
  </si>
  <si>
    <t>Aquatic Photolysis Study</t>
  </si>
  <si>
    <t>SFO RESULTS WERE NOT SELECTED AS THE REPRESENTATIVE MODEL INPUT VALUE FOR AN ABIOTIC STUDY</t>
  </si>
  <si>
    <t>Aerobic Soil Metabolism Study</t>
  </si>
  <si>
    <t>DFOP DID NOT CONVERGE OR YIELDED A NEGATIVE DT50 VALUE</t>
  </si>
  <si>
    <t>OBSERVED DT50 VALUE WAS DIFFERENT THAN THAT RECOMMENDED AS THE REPRESENTATIVE MODEL INPUT VALUE</t>
  </si>
  <si>
    <t>Aerobic Aquatic Metabolism Study</t>
  </si>
  <si>
    <t>Aerobic Sediment Metabolism Study</t>
  </si>
  <si>
    <t>IORE PARAMETER ‘N’ IS LESS THAN 1 AND THE DFOP REPRESENTATIVE HALF-LIFE VALUE EQUALED THE SFO HALF-LIFE VALUE</t>
  </si>
  <si>
    <t>DT50 WAS NOT OBSERVED DURING THE STUDY</t>
  </si>
  <si>
    <t xml:space="preserve">DT50 WAS NOT OBSERVED DURING THE STUDY AND DFOP DID NOT CONVERGE OR YIELDED A NEGATIVE DT50 VALUE </t>
  </si>
  <si>
    <t>DFOP PARAMETER ‘F’ IS GREATER THAN 1 AND THE DFOP REPRESENTATIVE HALF-LIFE VALUE EQUALED THE SFO HALF-LIFE VALUE</t>
  </si>
  <si>
    <t>Terrestial Field Dissipation Study</t>
  </si>
  <si>
    <t>Source:  example collected through the EFED target review</t>
  </si>
  <si>
    <t>Source:  Croplife</t>
  </si>
  <si>
    <t>SAMPLING INTERVALS WERE NOT ADEQUATE</t>
  </si>
  <si>
    <t>Croplife Dataset 1, Study Type Unknown</t>
  </si>
  <si>
    <t>Croplife Dataset 2, Study Type Unknown</t>
  </si>
  <si>
    <t>DOESN'T MEET A SPECIFIED CRITERIA</t>
  </si>
  <si>
    <t>Croplife Dataset 3, Study Type Unknown</t>
  </si>
  <si>
    <t>Croplife Dataset 4, Study Type Unknown</t>
  </si>
  <si>
    <t>Croplife Dataset 5, Study Type Unknown</t>
  </si>
  <si>
    <t>Note: Results for DFOP are different from Croplife's results</t>
  </si>
  <si>
    <t>Croplife Dataset 6, Study Type Unknown</t>
  </si>
  <si>
    <t>Croplife Dataset 7, Study Type Unknown</t>
  </si>
  <si>
    <t>Croplife Dataset 8, Study Type Unknown</t>
  </si>
  <si>
    <t>Croplife Dataset 9, Study Type Unknown</t>
  </si>
  <si>
    <t>Croplife Dataset 10, Study Type Unknown</t>
  </si>
  <si>
    <t>IORE PARAMETER ‘N’ IS LESS THAN 1 AND DFOP PARAMETER ‘F’ IS LESS THAN 0</t>
  </si>
  <si>
    <t xml:space="preserve">IORE PARAMETER ‘N’ IS LESS THAN 1 </t>
  </si>
  <si>
    <t>Croplife Dataset 11, Study Type Unknown</t>
  </si>
  <si>
    <t>Note: According to Croplife FOCUS would choose SFO</t>
  </si>
  <si>
    <t>Source:  CDM Smith</t>
  </si>
  <si>
    <t>Aerobic Soil Metabolism</t>
  </si>
  <si>
    <t>R 3.0.3 w/ xxdeg8.11</t>
  </si>
  <si>
    <t>Source:  C. Peck</t>
  </si>
  <si>
    <t>Study Type Unknown</t>
  </si>
  <si>
    <t>Source:  G. Rothman</t>
  </si>
  <si>
    <t>Source:  M. Biscoe</t>
  </si>
  <si>
    <t>Source:  K. White</t>
  </si>
  <si>
    <t>Aquatic Field Dissipation</t>
  </si>
  <si>
    <t>Source:  R. Bohaty</t>
  </si>
  <si>
    <t>Aerobic Aquatic Metabolism</t>
  </si>
  <si>
    <t>Source:  R. Shamblen</t>
  </si>
  <si>
    <t>Source:  G. Orrick</t>
  </si>
  <si>
    <t>Source:  J. Wolf</t>
  </si>
  <si>
    <t>Dataset 1</t>
  </si>
  <si>
    <t>Dataset 2</t>
  </si>
  <si>
    <t>Dataset 3</t>
  </si>
  <si>
    <t>Dataset 4</t>
  </si>
  <si>
    <t>Dataset 5</t>
  </si>
  <si>
    <t>Dataset 6</t>
  </si>
  <si>
    <t>Dataset 7</t>
  </si>
  <si>
    <t>Dataset 8</t>
  </si>
  <si>
    <t>Dataset 9</t>
  </si>
  <si>
    <t>Dataset 10</t>
  </si>
  <si>
    <t>Dataset 11</t>
  </si>
  <si>
    <t>Dataset 12</t>
  </si>
  <si>
    <t>Dataset 13</t>
  </si>
  <si>
    <t>Dataset 14</t>
  </si>
  <si>
    <t>Dataset 15</t>
  </si>
  <si>
    <t>Dataset 16</t>
  </si>
  <si>
    <t>Dataset 17</t>
  </si>
  <si>
    <t>Dataset 18</t>
  </si>
  <si>
    <t>Dataset 19</t>
  </si>
  <si>
    <t>Dataset 20</t>
  </si>
  <si>
    <t>Anaerobic Aquatic Metabolism</t>
  </si>
  <si>
    <t>Dataset 21</t>
  </si>
  <si>
    <t>Source: Koper, C</t>
  </si>
  <si>
    <t>Dataset 22</t>
  </si>
  <si>
    <t>xx.deg.3.4 R 2.15.0</t>
  </si>
  <si>
    <t>xx.deg.3.11 R 3.0.3</t>
  </si>
  <si>
    <t>Dataset 23</t>
  </si>
  <si>
    <t>Source: Bohaty, R</t>
  </si>
  <si>
    <t>Source: J. Melendez</t>
  </si>
  <si>
    <t>Dataset 24</t>
  </si>
  <si>
    <t>Dataset 25</t>
  </si>
  <si>
    <t>Dataset 26</t>
  </si>
  <si>
    <t>Dataset 27</t>
  </si>
  <si>
    <t>xx.deg.0.8.11 R 3.0.3</t>
  </si>
  <si>
    <t>xx.deg.0.8.12 R 3.1.0</t>
  </si>
  <si>
    <t>Dataset 28</t>
  </si>
  <si>
    <t>Dataset 29</t>
  </si>
  <si>
    <t>Dataset 31, Croplife Dataset 6</t>
  </si>
  <si>
    <t>Dataset 32</t>
  </si>
  <si>
    <t>Dataset 33</t>
  </si>
  <si>
    <t>Dataset 34, hydrolysis</t>
  </si>
  <si>
    <t>Dataset 35, hydrolysis</t>
  </si>
  <si>
    <t>Dataset 36, aquatic photolysis</t>
  </si>
  <si>
    <t>Dataset 37</t>
  </si>
  <si>
    <t>Dataset 40</t>
  </si>
  <si>
    <t>Dataset 41</t>
  </si>
  <si>
    <t>Dataset 42</t>
  </si>
  <si>
    <t>Dataset 43</t>
  </si>
  <si>
    <t>Dataset 44</t>
  </si>
  <si>
    <t>Dataset 45</t>
  </si>
  <si>
    <t>Dataset 46</t>
  </si>
  <si>
    <t>Dataset 47</t>
  </si>
  <si>
    <t>Dataset 48, Croplife Dataset 1</t>
  </si>
  <si>
    <t>Dataset 50, Croplife Dataset 7</t>
  </si>
  <si>
    <t>Dataset 51, Croplife Dataset 8</t>
  </si>
  <si>
    <t>Dataset 52, Croplife Dataset 9</t>
  </si>
  <si>
    <t>Dataset 53, Croplife Dataset 11</t>
  </si>
  <si>
    <t>Dataset 38, Croplife Dataset 4</t>
  </si>
  <si>
    <t>Dataset 39, Croplife Dataset 5</t>
  </si>
  <si>
    <t>Dataset 49, Croplife Dataset 3</t>
  </si>
  <si>
    <t>Dataset 54, Croplife Dataset 10</t>
  </si>
  <si>
    <t>Source: M. Biscoe</t>
  </si>
  <si>
    <t>xx.deg.0.8.13 R 3.1.0</t>
  </si>
  <si>
    <t>Dataset 55</t>
  </si>
  <si>
    <t>Dataset 56</t>
  </si>
  <si>
    <t>Dataset 57</t>
  </si>
  <si>
    <t>level</t>
  </si>
  <si>
    <t>Sc</t>
  </si>
  <si>
    <t>sfo</t>
  </si>
  <si>
    <t>dfop</t>
  </si>
  <si>
    <t>iore</t>
  </si>
  <si>
    <t>AIC</t>
  </si>
  <si>
    <t>BIC</t>
  </si>
  <si>
    <t>AIC and BIC Analysis (The red value shows the recommended models the lowest value and is the recommended model)</t>
  </si>
  <si>
    <t>AIC and BIC analysis:  The recommended model is consistent with that recommended using the NAFTA degradation kinetics procedure with the interpretive rules.</t>
  </si>
  <si>
    <t>AIC and BIC analysis:  The recommended model is not relevant because DFOP is a negative value.</t>
  </si>
  <si>
    <t>AIC and BIC analysis:  The recommended model is DFOP; however, the scores for DFOP and IORE are rather similar.  Additionally, the DFOP value should not be used because it is a negative value.</t>
  </si>
  <si>
    <t>As DFOP did not converge or yielded a negative value in these examples, the AIC/BIC analyses cannot be used to determine the appropriateness of the equation selection.</t>
  </si>
  <si>
    <t>AIC and BIC analysis:  The recommended model is not relevant because DFOP f is not between 0 and 1.</t>
  </si>
  <si>
    <t>AIC and BIC analysis:  The recommended model is not relevant because IORE N is less negative.</t>
  </si>
  <si>
    <t>AIC and BIC analysis:  AIC and NAFTA recommendation is different based on interpretive rules.</t>
  </si>
  <si>
    <t>AIC and BIC Analysis:  Both NAFTA and AIC/BIC recommend the same equation.</t>
  </si>
  <si>
    <t>AIC and BIC Analysis:  f is a negative value and N is less than 1.  Therefore, AIC-BIC analysis should not be relied upon.</t>
  </si>
  <si>
    <t>AIC and BIC Analysis:  NAFTA and AIC/BIC analysis made the same recommendation.  The DFOP f value is negative.</t>
  </si>
  <si>
    <t>Estimate</t>
  </si>
  <si>
    <t>Std. Error</t>
  </si>
  <si>
    <t>t value</t>
  </si>
  <si>
    <t>Pr(&gt;|t|)</t>
  </si>
  <si>
    <t>log c0</t>
  </si>
  <si>
    <t>k</t>
  </si>
  <si>
    <t>c0</t>
  </si>
  <si>
    <t>r0</t>
  </si>
  <si>
    <t>c1</t>
  </si>
  <si>
    <t>r1</t>
  </si>
  <si>
    <t>c01</t>
  </si>
  <si>
    <t>n</t>
  </si>
  <si>
    <t>k1</t>
  </si>
  <si>
    <t>SFO</t>
  </si>
  <si>
    <t>DFOP</t>
  </si>
  <si>
    <t>IORE</t>
  </si>
  <si>
    <t>AIC and BIC analysis:  NAFTA and AIC recommend the same model.</t>
  </si>
  <si>
    <t>cv</t>
  </si>
  <si>
    <t>n=10, df=8, 2-tail alpha = 0.05, critical t = 2.306</t>
  </si>
  <si>
    <t xml:space="preserve">IORE margin of error = (std error)*(crit t value) = (1.09E-5)*2.306=2.514E-5 </t>
  </si>
  <si>
    <t>Margin of error &gt; slope therefore slope not different from zero</t>
  </si>
  <si>
    <t>n=9, df=7, 2-tail alpha =0.05, critical t value = 2.365</t>
  </si>
  <si>
    <t>margin of error &lt; slope therefore slope does not include zero</t>
  </si>
  <si>
    <t>IORE margin of error = (std error)*(crit. T value) = (6.06E-5)*(2.365) = 1.433E-4</t>
  </si>
  <si>
    <t>Dataset</t>
  </si>
  <si>
    <t>Result</t>
  </si>
  <si>
    <t>model</t>
  </si>
  <si>
    <t>issues</t>
  </si>
  <si>
    <t>interpretation</t>
  </si>
  <si>
    <t>reason</t>
  </si>
  <si>
    <t>Percent</t>
  </si>
  <si>
    <t>53 examples</t>
  </si>
  <si>
    <t>ok</t>
  </si>
  <si>
    <t>N&lt;1</t>
  </si>
  <si>
    <t>dfop=sfo</t>
  </si>
  <si>
    <t>dfop =SFO</t>
  </si>
  <si>
    <t>f&lt;0, N&lt;0</t>
  </si>
  <si>
    <t>iorek&lt;2dflopk</t>
  </si>
  <si>
    <t>OK</t>
  </si>
  <si>
    <t>iorek&gt;2dflopk</t>
  </si>
  <si>
    <t>2dfopk&lt;0</t>
  </si>
  <si>
    <t>46 IORE</t>
  </si>
  <si>
    <t>F&lt;0</t>
  </si>
  <si>
    <t>2.84 SFO</t>
  </si>
  <si>
    <t>DFOP=SFO</t>
  </si>
  <si>
    <t>n&lt;1</t>
  </si>
  <si>
    <t>67.7 SFO</t>
  </si>
  <si>
    <t>iorek&lt;2dfopk</t>
  </si>
  <si>
    <t>86.6 sfo</t>
  </si>
  <si>
    <t>53.3 iore</t>
  </si>
  <si>
    <t>*iorek&gt;2dfopk</t>
  </si>
  <si>
    <t>94.3 sfo</t>
  </si>
  <si>
    <t>same as 28</t>
  </si>
  <si>
    <t>62.2 sfo</t>
  </si>
  <si>
    <t>133 sfo</t>
  </si>
  <si>
    <t>16.9 sfo</t>
  </si>
  <si>
    <t>N&lt;1, f&lt;0</t>
  </si>
  <si>
    <t>N&lt;0</t>
  </si>
  <si>
    <t>14 sfo</t>
  </si>
  <si>
    <t>216 sfo</t>
  </si>
  <si>
    <t>248 sfo</t>
  </si>
  <si>
    <t>N&lt;0, f&lt;0</t>
  </si>
  <si>
    <t>f&lt;0, N,0</t>
  </si>
  <si>
    <t>4.35 sfo</t>
  </si>
  <si>
    <t>2.92 SFO</t>
  </si>
  <si>
    <t xml:space="preserve">164.1334 147.9136 152.7774 </t>
  </si>
  <si>
    <t>AIC and BIC analysis: DFOP is negative so comparison is not appropriate.</t>
  </si>
  <si>
    <t>AIC and BIC analysis: NAFTA and AIC/BIC analysis make the same recommendation.</t>
  </si>
  <si>
    <t>Did not run AIC/BIC analysis because DFOP is negative</t>
  </si>
  <si>
    <t>AIC and BIC analysis: The NAFTA guidance and the AIC/BIC anlaysis recommend different models; however, the AIC and BIC scores for both DFOP and IORE are very similar.</t>
  </si>
  <si>
    <r>
      <t xml:space="preserve">109.58949  89.44478  </t>
    </r>
    <r>
      <rPr>
        <sz val="11"/>
        <color rgb="FFFF0000"/>
        <rFont val="Calibri"/>
        <family val="2"/>
        <scheme val="minor"/>
      </rPr>
      <t>87.03602</t>
    </r>
  </si>
  <si>
    <t xml:space="preserve">88.56599 58.70615 57.05968 </t>
  </si>
  <si>
    <t xml:space="preserve">86.24822 54.84320 53.96933 </t>
  </si>
  <si>
    <t>121.54054  80.19028  76.32553</t>
  </si>
  <si>
    <t xml:space="preserve">118.55334  75.21162  72.34260 </t>
  </si>
  <si>
    <t xml:space="preserve">127.02673  97.73295  95.01362 </t>
  </si>
  <si>
    <t xml:space="preserve">124.03953  92.75428  91.03069 </t>
  </si>
  <si>
    <t xml:space="preserve">64.19670 71.10445 63.65620 </t>
  </si>
  <si>
    <t xml:space="preserve">63.28894 69.28894 62.44586 </t>
  </si>
  <si>
    <t xml:space="preserve">100.33845  80.15472  77.30098 </t>
  </si>
  <si>
    <t xml:space="preserve">97.66734 75.70287 73.73949 </t>
  </si>
  <si>
    <t>AIC and BIC analysis: NAFTA and AIC differ; however, the AIC scores for DFOP and IORE are similar.</t>
  </si>
  <si>
    <t>AIC and BIC analysis: NAFTA and AIC differ because of interpretive rule and N is less than 1.</t>
  </si>
  <si>
    <t>Dataset 30, Croplife Dataset 2 (SAME as 28)</t>
  </si>
  <si>
    <t>Dataset 28, Croplife Dataset 2</t>
  </si>
  <si>
    <t>Representative Model</t>
  </si>
  <si>
    <t>DT50 Observed</t>
  </si>
  <si>
    <t>[Min]</t>
  </si>
  <si>
    <t>Replicates</t>
  </si>
  <si>
    <t>Study Duration</t>
  </si>
  <si>
    <t>Concentration</t>
  </si>
  <si>
    <t>Yes</t>
  </si>
  <si>
    <t>No</t>
  </si>
  <si>
    <t>82.8 at last interval</t>
  </si>
  <si>
    <t>62.0 at last interval</t>
  </si>
  <si>
    <t>7.76 at last interval</t>
  </si>
  <si>
    <t>.7 at last interval</t>
  </si>
  <si>
    <t>3.8 at last interval</t>
  </si>
  <si>
    <t>Co issue</t>
  </si>
  <si>
    <t>CLA</t>
  </si>
  <si>
    <t>Same as 30</t>
  </si>
  <si>
    <t>Dataset 31</t>
  </si>
  <si>
    <t>Dataset 34</t>
  </si>
  <si>
    <t>Dataset 35</t>
  </si>
  <si>
    <t>Dataset 36</t>
  </si>
  <si>
    <t>Dataset 38</t>
  </si>
  <si>
    <t>Dataset 39</t>
  </si>
  <si>
    <t>stacked data</t>
  </si>
  <si>
    <t>Dataset 48</t>
  </si>
  <si>
    <t>Dataset 49</t>
  </si>
  <si>
    <t>Dataset 50</t>
  </si>
  <si>
    <t>Dataset 51</t>
  </si>
  <si>
    <t>Dataset 52</t>
  </si>
  <si>
    <t>Dataset 53</t>
  </si>
  <si>
    <t>Dataset 54</t>
  </si>
  <si>
    <t>Dateset 30</t>
  </si>
  <si>
    <t>Same as 28</t>
  </si>
  <si>
    <t>AIC and BIC analysis: NAFTA recommends DFOP and the AIC analysis recommends IORE; however, AIC scores are very similar for the differentmodels.  Neither recommends using SFO.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</si>
</sst>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2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FF0000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/>
    <xf numFmtId="0" fontId="7" fillId="0" borderId="0"/>
    <xf numFmtId="9" fontId="10" fillId="0" borderId="0" applyFont="0" applyFill="0" applyBorder="0" applyAlignment="0" applyProtection="0"/>
  </cellStyleXfs>
  <cellXfs count="5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/>
    <xf numFmtId="0" fontId="4" fillId="0" borderId="0" xfId="0" applyFont="1"/>
    <xf numFmtId="0" fontId="1" fillId="0" borderId="0" xfId="0" applyFont="1"/>
    <xf numFmtId="0" fontId="3" fillId="0" borderId="0" xfId="1" applyFont="1"/>
    <xf numFmtId="0" fontId="5" fillId="0" borderId="0" xfId="0" applyFont="1"/>
    <xf numFmtId="0" fontId="6" fillId="0" borderId="0" xfId="1"/>
    <xf numFmtId="0" fontId="6" fillId="0" borderId="0" xfId="1"/>
    <xf numFmtId="0" fontId="6" fillId="0" borderId="0" xfId="1"/>
    <xf numFmtId="164" fontId="6" fillId="0" borderId="0" xfId="1" applyNumberFormat="1"/>
    <xf numFmtId="0" fontId="6" fillId="0" borderId="0" xfId="1" applyAlignment="1">
      <alignment horizontal="center"/>
    </xf>
    <xf numFmtId="164" fontId="6" fillId="0" borderId="0" xfId="1" applyNumberFormat="1" applyAlignment="1">
      <alignment horizontal="center"/>
    </xf>
    <xf numFmtId="0" fontId="6" fillId="0" borderId="0" xfId="1"/>
    <xf numFmtId="164" fontId="6" fillId="0" borderId="0" xfId="1" applyNumberFormat="1"/>
    <xf numFmtId="0" fontId="6" fillId="0" borderId="0" xfId="1" applyAlignment="1">
      <alignment horizontal="right"/>
    </xf>
    <xf numFmtId="164" fontId="6" fillId="0" borderId="0" xfId="1" applyNumberFormat="1" applyAlignment="1">
      <alignment horizontal="right"/>
    </xf>
    <xf numFmtId="0" fontId="6" fillId="0" borderId="0" xfId="1"/>
    <xf numFmtId="0" fontId="6" fillId="0" borderId="0" xfId="1"/>
    <xf numFmtId="0" fontId="6" fillId="0" borderId="0" xfId="1"/>
    <xf numFmtId="0" fontId="6" fillId="0" borderId="0" xfId="1"/>
    <xf numFmtId="164" fontId="7" fillId="0" borderId="0" xfId="2" applyNumberFormat="1" applyFill="1" applyBorder="1" applyAlignment="1">
      <alignment horizontal="center"/>
    </xf>
    <xf numFmtId="0" fontId="7" fillId="0" borderId="0" xfId="2" applyBorder="1" applyAlignment="1">
      <alignment horizontal="center"/>
    </xf>
    <xf numFmtId="164" fontId="7" fillId="0" borderId="0" xfId="2" applyNumberFormat="1" applyBorder="1" applyAlignment="1">
      <alignment horizontal="center"/>
    </xf>
    <xf numFmtId="164" fontId="7" fillId="0" borderId="0" xfId="2" applyNumberFormat="1" applyAlignment="1">
      <alignment horizontal="center"/>
    </xf>
    <xf numFmtId="0" fontId="7" fillId="0" borderId="0" xfId="0" applyNumberFormat="1" applyFont="1"/>
    <xf numFmtId="164" fontId="0" fillId="0" borderId="0" xfId="0" applyNumberFormat="1"/>
    <xf numFmtId="0" fontId="0" fillId="0" borderId="0" xfId="0" applyNumberFormat="1"/>
    <xf numFmtId="1" fontId="0" fillId="0" borderId="0" xfId="0" applyNumberFormat="1" applyFont="1" applyFill="1" applyBorder="1" applyAlignment="1">
      <alignment horizontal="center"/>
    </xf>
    <xf numFmtId="164" fontId="8" fillId="0" borderId="0" xfId="0" applyNumberFormat="1" applyFont="1" applyFill="1" applyBorder="1" applyAlignment="1">
      <alignment horizontal="center"/>
    </xf>
    <xf numFmtId="0" fontId="3" fillId="0" borderId="0" xfId="0" applyFont="1" applyBorder="1"/>
    <xf numFmtId="0" fontId="1" fillId="0" borderId="0" xfId="0" applyFont="1" applyBorder="1"/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1" xfId="0" applyBorder="1"/>
    <xf numFmtId="164" fontId="0" fillId="0" borderId="1" xfId="0" applyNumberFormat="1" applyBorder="1"/>
    <xf numFmtId="1" fontId="0" fillId="0" borderId="0" xfId="0" applyNumberFormat="1"/>
    <xf numFmtId="0" fontId="9" fillId="0" borderId="0" xfId="0" applyFont="1"/>
    <xf numFmtId="11" fontId="0" fillId="0" borderId="0" xfId="0" applyNumberFormat="1"/>
    <xf numFmtId="11" fontId="3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9" fontId="0" fillId="0" borderId="2" xfId="3" applyFont="1" applyBorder="1"/>
    <xf numFmtId="0" fontId="11" fillId="0" borderId="0" xfId="0" applyFont="1"/>
    <xf numFmtId="0" fontId="5" fillId="2" borderId="0" xfId="0" applyFont="1" applyFill="1"/>
    <xf numFmtId="0" fontId="0" fillId="2" borderId="0" xfId="0" applyFont="1" applyFill="1"/>
    <xf numFmtId="0" fontId="0" fillId="0" borderId="0" xfId="0" applyFont="1"/>
    <xf numFmtId="0" fontId="0" fillId="0" borderId="0" xfId="0" applyAlignment="1">
      <alignment horizontal="center"/>
    </xf>
    <xf numFmtId="0" fontId="0" fillId="3" borderId="0" xfId="0" applyFill="1"/>
    <xf numFmtId="0" fontId="11" fillId="3" borderId="0" xfId="0" applyFont="1" applyFill="1"/>
    <xf numFmtId="0" fontId="0" fillId="0" borderId="0" xfId="0" applyFill="1"/>
    <xf numFmtId="9" fontId="0" fillId="0" borderId="0" xfId="0" applyNumberFormat="1"/>
    <xf numFmtId="11" fontId="11" fillId="3" borderId="0" xfId="0" applyNumberFormat="1" applyFont="1" applyFill="1"/>
    <xf numFmtId="0" fontId="3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</cellXfs>
  <cellStyles count="4">
    <cellStyle name="Normal" xfId="0" builtinId="0"/>
    <cellStyle name="Normal 2" xfId="1"/>
    <cellStyle name="Normal 3" xfId="2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emf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9.png"/><Relationship Id="rId2" Type="http://schemas.openxmlformats.org/officeDocument/2006/relationships/image" Target="../media/image178.png"/><Relationship Id="rId1" Type="http://schemas.openxmlformats.org/officeDocument/2006/relationships/image" Target="../media/image177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7.png"/><Relationship Id="rId3" Type="http://schemas.openxmlformats.org/officeDocument/2006/relationships/image" Target="../media/image182.png"/><Relationship Id="rId7" Type="http://schemas.openxmlformats.org/officeDocument/2006/relationships/image" Target="../media/image186.png"/><Relationship Id="rId2" Type="http://schemas.openxmlformats.org/officeDocument/2006/relationships/image" Target="../media/image181.png"/><Relationship Id="rId1" Type="http://schemas.openxmlformats.org/officeDocument/2006/relationships/image" Target="../media/image180.png"/><Relationship Id="rId6" Type="http://schemas.openxmlformats.org/officeDocument/2006/relationships/image" Target="../media/image185.png"/><Relationship Id="rId11" Type="http://schemas.openxmlformats.org/officeDocument/2006/relationships/image" Target="../media/image190.png"/><Relationship Id="rId5" Type="http://schemas.openxmlformats.org/officeDocument/2006/relationships/image" Target="../media/image184.png"/><Relationship Id="rId10" Type="http://schemas.openxmlformats.org/officeDocument/2006/relationships/image" Target="../media/image189.png"/><Relationship Id="rId4" Type="http://schemas.openxmlformats.org/officeDocument/2006/relationships/image" Target="../media/image183.png"/><Relationship Id="rId9" Type="http://schemas.openxmlformats.org/officeDocument/2006/relationships/image" Target="../media/image188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2.png"/><Relationship Id="rId1" Type="http://schemas.openxmlformats.org/officeDocument/2006/relationships/image" Target="../media/image19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18" Type="http://schemas.openxmlformats.org/officeDocument/2006/relationships/image" Target="../media/image121.png"/><Relationship Id="rId3" Type="http://schemas.openxmlformats.org/officeDocument/2006/relationships/image" Target="../media/image106.png"/><Relationship Id="rId21" Type="http://schemas.openxmlformats.org/officeDocument/2006/relationships/image" Target="../media/image124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17" Type="http://schemas.openxmlformats.org/officeDocument/2006/relationships/image" Target="../media/image120.png"/><Relationship Id="rId2" Type="http://schemas.openxmlformats.org/officeDocument/2006/relationships/image" Target="../media/image105.png"/><Relationship Id="rId16" Type="http://schemas.openxmlformats.org/officeDocument/2006/relationships/image" Target="../media/image119.png"/><Relationship Id="rId20" Type="http://schemas.openxmlformats.org/officeDocument/2006/relationships/image" Target="../media/image123.png"/><Relationship Id="rId1" Type="http://schemas.openxmlformats.org/officeDocument/2006/relationships/image" Target="../media/image104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5" Type="http://schemas.openxmlformats.org/officeDocument/2006/relationships/image" Target="../media/image118.png"/><Relationship Id="rId10" Type="http://schemas.openxmlformats.org/officeDocument/2006/relationships/image" Target="../media/image113.png"/><Relationship Id="rId19" Type="http://schemas.openxmlformats.org/officeDocument/2006/relationships/image" Target="../media/image122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7.png"/><Relationship Id="rId2" Type="http://schemas.openxmlformats.org/officeDocument/2006/relationships/image" Target="../media/image126.png"/><Relationship Id="rId1" Type="http://schemas.openxmlformats.org/officeDocument/2006/relationships/image" Target="../media/image12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5.png"/><Relationship Id="rId3" Type="http://schemas.openxmlformats.org/officeDocument/2006/relationships/image" Target="../media/image130.png"/><Relationship Id="rId7" Type="http://schemas.openxmlformats.org/officeDocument/2006/relationships/image" Target="../media/image134.png"/><Relationship Id="rId2" Type="http://schemas.openxmlformats.org/officeDocument/2006/relationships/image" Target="../media/image129.png"/><Relationship Id="rId1" Type="http://schemas.openxmlformats.org/officeDocument/2006/relationships/image" Target="../media/image128.png"/><Relationship Id="rId6" Type="http://schemas.openxmlformats.org/officeDocument/2006/relationships/image" Target="../media/image133.png"/><Relationship Id="rId5" Type="http://schemas.openxmlformats.org/officeDocument/2006/relationships/image" Target="../media/image132.png"/><Relationship Id="rId4" Type="http://schemas.openxmlformats.org/officeDocument/2006/relationships/image" Target="../media/image131.png"/><Relationship Id="rId9" Type="http://schemas.openxmlformats.org/officeDocument/2006/relationships/image" Target="../media/image13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3" Type="http://schemas.openxmlformats.org/officeDocument/2006/relationships/image" Target="../media/image139.png"/><Relationship Id="rId7" Type="http://schemas.openxmlformats.org/officeDocument/2006/relationships/image" Target="../media/image143.png"/><Relationship Id="rId2" Type="http://schemas.openxmlformats.org/officeDocument/2006/relationships/image" Target="../media/image138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5" Type="http://schemas.openxmlformats.org/officeDocument/2006/relationships/image" Target="../media/image141.png"/><Relationship Id="rId4" Type="http://schemas.openxmlformats.org/officeDocument/2006/relationships/image" Target="../media/image140.png"/><Relationship Id="rId9" Type="http://schemas.openxmlformats.org/officeDocument/2006/relationships/image" Target="../media/image14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3.png"/><Relationship Id="rId13" Type="http://schemas.openxmlformats.org/officeDocument/2006/relationships/image" Target="../media/image158.png"/><Relationship Id="rId3" Type="http://schemas.openxmlformats.org/officeDocument/2006/relationships/image" Target="../media/image148.png"/><Relationship Id="rId7" Type="http://schemas.openxmlformats.org/officeDocument/2006/relationships/image" Target="../media/image152.png"/><Relationship Id="rId12" Type="http://schemas.openxmlformats.org/officeDocument/2006/relationships/image" Target="../media/image157.png"/><Relationship Id="rId2" Type="http://schemas.openxmlformats.org/officeDocument/2006/relationships/image" Target="../media/image147.png"/><Relationship Id="rId16" Type="http://schemas.openxmlformats.org/officeDocument/2006/relationships/image" Target="../media/image161.png"/><Relationship Id="rId1" Type="http://schemas.openxmlformats.org/officeDocument/2006/relationships/image" Target="../media/image146.png"/><Relationship Id="rId6" Type="http://schemas.openxmlformats.org/officeDocument/2006/relationships/image" Target="../media/image151.png"/><Relationship Id="rId11" Type="http://schemas.openxmlformats.org/officeDocument/2006/relationships/image" Target="../media/image156.png"/><Relationship Id="rId5" Type="http://schemas.openxmlformats.org/officeDocument/2006/relationships/image" Target="../media/image150.png"/><Relationship Id="rId15" Type="http://schemas.openxmlformats.org/officeDocument/2006/relationships/image" Target="../media/image160.png"/><Relationship Id="rId10" Type="http://schemas.openxmlformats.org/officeDocument/2006/relationships/image" Target="../media/image155.png"/><Relationship Id="rId4" Type="http://schemas.openxmlformats.org/officeDocument/2006/relationships/image" Target="../media/image149.png"/><Relationship Id="rId9" Type="http://schemas.openxmlformats.org/officeDocument/2006/relationships/image" Target="../media/image154.png"/><Relationship Id="rId14" Type="http://schemas.openxmlformats.org/officeDocument/2006/relationships/image" Target="../media/image15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4.png"/><Relationship Id="rId2" Type="http://schemas.openxmlformats.org/officeDocument/2006/relationships/image" Target="../media/image163.png"/><Relationship Id="rId1" Type="http://schemas.openxmlformats.org/officeDocument/2006/relationships/image" Target="../media/image16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2.png"/><Relationship Id="rId3" Type="http://schemas.openxmlformats.org/officeDocument/2006/relationships/image" Target="../media/image167.png"/><Relationship Id="rId7" Type="http://schemas.openxmlformats.org/officeDocument/2006/relationships/image" Target="../media/image171.png"/><Relationship Id="rId2" Type="http://schemas.openxmlformats.org/officeDocument/2006/relationships/image" Target="../media/image166.png"/><Relationship Id="rId1" Type="http://schemas.openxmlformats.org/officeDocument/2006/relationships/image" Target="../media/image165.png"/><Relationship Id="rId6" Type="http://schemas.openxmlformats.org/officeDocument/2006/relationships/image" Target="../media/image170.png"/><Relationship Id="rId5" Type="http://schemas.openxmlformats.org/officeDocument/2006/relationships/image" Target="../media/image169.png"/><Relationship Id="rId4" Type="http://schemas.openxmlformats.org/officeDocument/2006/relationships/image" Target="../media/image16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5.png"/><Relationship Id="rId2" Type="http://schemas.openxmlformats.org/officeDocument/2006/relationships/image" Target="../media/image174.png"/><Relationship Id="rId1" Type="http://schemas.openxmlformats.org/officeDocument/2006/relationships/image" Target="../media/image173.png"/><Relationship Id="rId4" Type="http://schemas.openxmlformats.org/officeDocument/2006/relationships/image" Target="../media/image17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14</xdr:col>
      <xdr:colOff>351619</xdr:colOff>
      <xdr:row>22</xdr:row>
      <xdr:rowOff>170994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790575"/>
          <a:ext cx="6447619" cy="36476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14</xdr:col>
      <xdr:colOff>351619</xdr:colOff>
      <xdr:row>43</xdr:row>
      <xdr:rowOff>2719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38400" y="4648200"/>
          <a:ext cx="6447619" cy="3647619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44</xdr:row>
      <xdr:rowOff>19050</xdr:rowOff>
    </xdr:from>
    <xdr:to>
      <xdr:col>14</xdr:col>
      <xdr:colOff>380194</xdr:colOff>
      <xdr:row>63</xdr:row>
      <xdr:rowOff>9069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66975" y="8515350"/>
          <a:ext cx="6447619" cy="36476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14</xdr:col>
      <xdr:colOff>351619</xdr:colOff>
      <xdr:row>81</xdr:row>
      <xdr:rowOff>180519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38400" y="12153900"/>
          <a:ext cx="6447619" cy="3647619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83</xdr:row>
      <xdr:rowOff>123825</xdr:rowOff>
    </xdr:from>
    <xdr:to>
      <xdr:col>14</xdr:col>
      <xdr:colOff>380194</xdr:colOff>
      <xdr:row>108</xdr:row>
      <xdr:rowOff>66087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66975" y="16125825"/>
          <a:ext cx="6447619" cy="470476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116</xdr:row>
      <xdr:rowOff>0</xdr:rowOff>
    </xdr:from>
    <xdr:to>
      <xdr:col>14</xdr:col>
      <xdr:colOff>351619</xdr:colOff>
      <xdr:row>134</xdr:row>
      <xdr:rowOff>123380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38400" y="22317075"/>
          <a:ext cx="6447619" cy="3561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137</xdr:row>
      <xdr:rowOff>0</xdr:rowOff>
    </xdr:from>
    <xdr:to>
      <xdr:col>14</xdr:col>
      <xdr:colOff>351619</xdr:colOff>
      <xdr:row>155</xdr:row>
      <xdr:rowOff>123380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38400" y="26355675"/>
          <a:ext cx="6447619" cy="3561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158</xdr:row>
      <xdr:rowOff>0</xdr:rowOff>
    </xdr:from>
    <xdr:to>
      <xdr:col>14</xdr:col>
      <xdr:colOff>351619</xdr:colOff>
      <xdr:row>177</xdr:row>
      <xdr:rowOff>180499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38400" y="30394275"/>
          <a:ext cx="6447619" cy="380952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13</xdr:col>
      <xdr:colOff>351619</xdr:colOff>
      <xdr:row>211</xdr:row>
      <xdr:rowOff>183674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28800" y="36918900"/>
          <a:ext cx="6447619" cy="38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224</xdr:row>
      <xdr:rowOff>0</xdr:rowOff>
    </xdr:from>
    <xdr:to>
      <xdr:col>14</xdr:col>
      <xdr:colOff>351619</xdr:colOff>
      <xdr:row>238</xdr:row>
      <xdr:rowOff>75856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38400" y="43043475"/>
          <a:ext cx="6447619" cy="275238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288</xdr:row>
      <xdr:rowOff>0</xdr:rowOff>
    </xdr:from>
    <xdr:to>
      <xdr:col>14</xdr:col>
      <xdr:colOff>351619</xdr:colOff>
      <xdr:row>304</xdr:row>
      <xdr:rowOff>104380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38400" y="55273575"/>
          <a:ext cx="6447619" cy="3161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314</xdr:row>
      <xdr:rowOff>0</xdr:rowOff>
    </xdr:from>
    <xdr:to>
      <xdr:col>14</xdr:col>
      <xdr:colOff>351619</xdr:colOff>
      <xdr:row>330</xdr:row>
      <xdr:rowOff>85330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38400" y="60245625"/>
          <a:ext cx="6447619" cy="3161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338</xdr:row>
      <xdr:rowOff>0</xdr:rowOff>
    </xdr:from>
    <xdr:to>
      <xdr:col>15</xdr:col>
      <xdr:colOff>246781</xdr:colOff>
      <xdr:row>354</xdr:row>
      <xdr:rowOff>104380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38400" y="64874775"/>
          <a:ext cx="6952381" cy="3161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362</xdr:row>
      <xdr:rowOff>0</xdr:rowOff>
    </xdr:from>
    <xdr:to>
      <xdr:col>15</xdr:col>
      <xdr:colOff>246781</xdr:colOff>
      <xdr:row>378</xdr:row>
      <xdr:rowOff>113905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38400" y="69494400"/>
          <a:ext cx="6952381" cy="3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398</xdr:row>
      <xdr:rowOff>0</xdr:rowOff>
    </xdr:from>
    <xdr:to>
      <xdr:col>14</xdr:col>
      <xdr:colOff>246781</xdr:colOff>
      <xdr:row>414</xdr:row>
      <xdr:rowOff>113905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28800" y="76390500"/>
          <a:ext cx="6952381" cy="3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430</xdr:row>
      <xdr:rowOff>0</xdr:rowOff>
    </xdr:from>
    <xdr:to>
      <xdr:col>14</xdr:col>
      <xdr:colOff>246781</xdr:colOff>
      <xdr:row>446</xdr:row>
      <xdr:rowOff>113905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28800" y="82524600"/>
          <a:ext cx="6952381" cy="3161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462</xdr:row>
      <xdr:rowOff>0</xdr:rowOff>
    </xdr:from>
    <xdr:to>
      <xdr:col>15</xdr:col>
      <xdr:colOff>246781</xdr:colOff>
      <xdr:row>478</xdr:row>
      <xdr:rowOff>94855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38400" y="88649175"/>
          <a:ext cx="6952381" cy="3161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480</xdr:row>
      <xdr:rowOff>0</xdr:rowOff>
    </xdr:from>
    <xdr:to>
      <xdr:col>15</xdr:col>
      <xdr:colOff>246781</xdr:colOff>
      <xdr:row>496</xdr:row>
      <xdr:rowOff>94855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38400" y="92116275"/>
          <a:ext cx="6952381" cy="3161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498</xdr:row>
      <xdr:rowOff>0</xdr:rowOff>
    </xdr:from>
    <xdr:to>
      <xdr:col>15</xdr:col>
      <xdr:colOff>246781</xdr:colOff>
      <xdr:row>514</xdr:row>
      <xdr:rowOff>104380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38400" y="95583375"/>
          <a:ext cx="6952381" cy="3161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521</xdr:row>
      <xdr:rowOff>0</xdr:rowOff>
    </xdr:from>
    <xdr:to>
      <xdr:col>15</xdr:col>
      <xdr:colOff>246781</xdr:colOff>
      <xdr:row>537</xdr:row>
      <xdr:rowOff>104380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38400" y="100002975"/>
          <a:ext cx="6952381" cy="316190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547</xdr:row>
      <xdr:rowOff>9525</xdr:rowOff>
    </xdr:from>
    <xdr:to>
      <xdr:col>17</xdr:col>
      <xdr:colOff>237317</xdr:colOff>
      <xdr:row>566</xdr:row>
      <xdr:rowOff>2719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133850" y="104984550"/>
          <a:ext cx="6466667" cy="3647619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570</xdr:row>
      <xdr:rowOff>66675</xdr:rowOff>
    </xdr:from>
    <xdr:to>
      <xdr:col>15</xdr:col>
      <xdr:colOff>132499</xdr:colOff>
      <xdr:row>589</xdr:row>
      <xdr:rowOff>56694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66975" y="109489875"/>
          <a:ext cx="6809524" cy="364761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570</xdr:row>
      <xdr:rowOff>0</xdr:rowOff>
    </xdr:from>
    <xdr:to>
      <xdr:col>26</xdr:col>
      <xdr:colOff>113524</xdr:colOff>
      <xdr:row>588</xdr:row>
      <xdr:rowOff>180519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753600" y="109413675"/>
          <a:ext cx="6209524" cy="3647619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114300</xdr:colOff>
      <xdr:row>592</xdr:row>
      <xdr:rowOff>28575</xdr:rowOff>
    </xdr:from>
    <xdr:to>
      <xdr:col>25</xdr:col>
      <xdr:colOff>570757</xdr:colOff>
      <xdr:row>611</xdr:row>
      <xdr:rowOff>18594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867900" y="113680875"/>
          <a:ext cx="5942857" cy="364761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</xdr:row>
      <xdr:rowOff>0</xdr:rowOff>
    </xdr:from>
    <xdr:to>
      <xdr:col>25</xdr:col>
      <xdr:colOff>494476</xdr:colOff>
      <xdr:row>22</xdr:row>
      <xdr:rowOff>170994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144000" y="790575"/>
          <a:ext cx="6590476" cy="364761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24</xdr:row>
      <xdr:rowOff>0</xdr:rowOff>
    </xdr:from>
    <xdr:to>
      <xdr:col>25</xdr:col>
      <xdr:colOff>494476</xdr:colOff>
      <xdr:row>43</xdr:row>
      <xdr:rowOff>2719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144000" y="4648200"/>
          <a:ext cx="6590476" cy="364761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44</xdr:row>
      <xdr:rowOff>0</xdr:rowOff>
    </xdr:from>
    <xdr:to>
      <xdr:col>25</xdr:col>
      <xdr:colOff>494476</xdr:colOff>
      <xdr:row>62</xdr:row>
      <xdr:rowOff>190044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144000" y="8496300"/>
          <a:ext cx="6590476" cy="364761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64</xdr:row>
      <xdr:rowOff>0</xdr:rowOff>
    </xdr:from>
    <xdr:to>
      <xdr:col>25</xdr:col>
      <xdr:colOff>494476</xdr:colOff>
      <xdr:row>82</xdr:row>
      <xdr:rowOff>180519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144000" y="12344400"/>
          <a:ext cx="6590476" cy="364761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84</xdr:row>
      <xdr:rowOff>0</xdr:rowOff>
    </xdr:from>
    <xdr:to>
      <xdr:col>25</xdr:col>
      <xdr:colOff>494476</xdr:colOff>
      <xdr:row>110</xdr:row>
      <xdr:rowOff>180333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144000" y="16192500"/>
          <a:ext cx="6590476" cy="513333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115</xdr:row>
      <xdr:rowOff>0</xdr:rowOff>
    </xdr:from>
    <xdr:to>
      <xdr:col>25</xdr:col>
      <xdr:colOff>494476</xdr:colOff>
      <xdr:row>134</xdr:row>
      <xdr:rowOff>142402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144000" y="22117050"/>
          <a:ext cx="6590476" cy="378095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136</xdr:row>
      <xdr:rowOff>0</xdr:rowOff>
    </xdr:from>
    <xdr:to>
      <xdr:col>25</xdr:col>
      <xdr:colOff>494476</xdr:colOff>
      <xdr:row>155</xdr:row>
      <xdr:rowOff>142402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44000" y="26155650"/>
          <a:ext cx="6590476" cy="378095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158</xdr:row>
      <xdr:rowOff>0</xdr:rowOff>
    </xdr:from>
    <xdr:to>
      <xdr:col>25</xdr:col>
      <xdr:colOff>494476</xdr:colOff>
      <xdr:row>177</xdr:row>
      <xdr:rowOff>151927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144000" y="30394275"/>
          <a:ext cx="6590476" cy="378095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192</xdr:row>
      <xdr:rowOff>0</xdr:rowOff>
    </xdr:from>
    <xdr:to>
      <xdr:col>24</xdr:col>
      <xdr:colOff>494476</xdr:colOff>
      <xdr:row>211</xdr:row>
      <xdr:rowOff>161452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534400" y="36918900"/>
          <a:ext cx="6590476" cy="378095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224</xdr:row>
      <xdr:rowOff>0</xdr:rowOff>
    </xdr:from>
    <xdr:to>
      <xdr:col>25</xdr:col>
      <xdr:colOff>494476</xdr:colOff>
      <xdr:row>268</xdr:row>
      <xdr:rowOff>160856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144000" y="43043475"/>
          <a:ext cx="6590476" cy="855238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288</xdr:row>
      <xdr:rowOff>0</xdr:rowOff>
    </xdr:from>
    <xdr:to>
      <xdr:col>25</xdr:col>
      <xdr:colOff>494476</xdr:colOff>
      <xdr:row>305</xdr:row>
      <xdr:rowOff>47213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144000" y="55273575"/>
          <a:ext cx="6590476" cy="329523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314</xdr:row>
      <xdr:rowOff>0</xdr:rowOff>
    </xdr:from>
    <xdr:to>
      <xdr:col>25</xdr:col>
      <xdr:colOff>494476</xdr:colOff>
      <xdr:row>331</xdr:row>
      <xdr:rowOff>28163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144000" y="60245625"/>
          <a:ext cx="6590476" cy="329523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337</xdr:row>
      <xdr:rowOff>0</xdr:rowOff>
    </xdr:from>
    <xdr:to>
      <xdr:col>26</xdr:col>
      <xdr:colOff>494476</xdr:colOff>
      <xdr:row>354</xdr:row>
      <xdr:rowOff>37688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753600" y="64674750"/>
          <a:ext cx="6590476" cy="329523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362</xdr:row>
      <xdr:rowOff>0</xdr:rowOff>
    </xdr:from>
    <xdr:to>
      <xdr:col>26</xdr:col>
      <xdr:colOff>494476</xdr:colOff>
      <xdr:row>394</xdr:row>
      <xdr:rowOff>161142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53600" y="69494400"/>
          <a:ext cx="6590476" cy="626666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397</xdr:row>
      <xdr:rowOff>0</xdr:rowOff>
    </xdr:from>
    <xdr:to>
      <xdr:col>25</xdr:col>
      <xdr:colOff>494476</xdr:colOff>
      <xdr:row>419</xdr:row>
      <xdr:rowOff>151857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144000" y="76200000"/>
          <a:ext cx="6590476" cy="434285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430</xdr:row>
      <xdr:rowOff>0</xdr:rowOff>
    </xdr:from>
    <xdr:to>
      <xdr:col>25</xdr:col>
      <xdr:colOff>494476</xdr:colOff>
      <xdr:row>451</xdr:row>
      <xdr:rowOff>170929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144000" y="82524600"/>
          <a:ext cx="6590476" cy="417142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462</xdr:row>
      <xdr:rowOff>0</xdr:rowOff>
    </xdr:from>
    <xdr:to>
      <xdr:col>26</xdr:col>
      <xdr:colOff>494476</xdr:colOff>
      <xdr:row>482</xdr:row>
      <xdr:rowOff>132851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753600" y="88649175"/>
          <a:ext cx="6590476" cy="39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484</xdr:row>
      <xdr:rowOff>0</xdr:rowOff>
    </xdr:from>
    <xdr:to>
      <xdr:col>26</xdr:col>
      <xdr:colOff>494476</xdr:colOff>
      <xdr:row>504</xdr:row>
      <xdr:rowOff>142376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753600" y="92887800"/>
          <a:ext cx="6590476" cy="39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505</xdr:row>
      <xdr:rowOff>0</xdr:rowOff>
    </xdr:from>
    <xdr:to>
      <xdr:col>26</xdr:col>
      <xdr:colOff>494476</xdr:colOff>
      <xdr:row>525</xdr:row>
      <xdr:rowOff>142376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753600" y="96926400"/>
          <a:ext cx="6590476" cy="39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527</xdr:row>
      <xdr:rowOff>0</xdr:rowOff>
    </xdr:from>
    <xdr:to>
      <xdr:col>26</xdr:col>
      <xdr:colOff>494476</xdr:colOff>
      <xdr:row>547</xdr:row>
      <xdr:rowOff>170951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753600" y="101155500"/>
          <a:ext cx="6590476" cy="399047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548</xdr:row>
      <xdr:rowOff>0</xdr:rowOff>
    </xdr:from>
    <xdr:to>
      <xdr:col>25</xdr:col>
      <xdr:colOff>494476</xdr:colOff>
      <xdr:row>568</xdr:row>
      <xdr:rowOff>132851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144000" y="105175050"/>
          <a:ext cx="6590476" cy="399047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5</xdr:row>
      <xdr:rowOff>0</xdr:rowOff>
    </xdr:from>
    <xdr:to>
      <xdr:col>37</xdr:col>
      <xdr:colOff>113448</xdr:colOff>
      <xdr:row>23</xdr:row>
      <xdr:rowOff>180519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49600" y="990600"/>
          <a:ext cx="6819048" cy="364761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25</xdr:row>
      <xdr:rowOff>0</xdr:rowOff>
    </xdr:from>
    <xdr:to>
      <xdr:col>37</xdr:col>
      <xdr:colOff>113448</xdr:colOff>
      <xdr:row>43</xdr:row>
      <xdr:rowOff>190044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49600" y="4838700"/>
          <a:ext cx="6819048" cy="364761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45</xdr:row>
      <xdr:rowOff>0</xdr:rowOff>
    </xdr:from>
    <xdr:to>
      <xdr:col>37</xdr:col>
      <xdr:colOff>113448</xdr:colOff>
      <xdr:row>63</xdr:row>
      <xdr:rowOff>180519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5849600" y="8686800"/>
          <a:ext cx="6819048" cy="364761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65</xdr:row>
      <xdr:rowOff>0</xdr:rowOff>
    </xdr:from>
    <xdr:to>
      <xdr:col>37</xdr:col>
      <xdr:colOff>113448</xdr:colOff>
      <xdr:row>83</xdr:row>
      <xdr:rowOff>180519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49600" y="12534900"/>
          <a:ext cx="6819048" cy="364761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85</xdr:row>
      <xdr:rowOff>0</xdr:rowOff>
    </xdr:from>
    <xdr:to>
      <xdr:col>37</xdr:col>
      <xdr:colOff>113448</xdr:colOff>
      <xdr:row>111</xdr:row>
      <xdr:rowOff>161286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49600" y="16383000"/>
          <a:ext cx="6819048" cy="511428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115</xdr:row>
      <xdr:rowOff>0</xdr:rowOff>
    </xdr:from>
    <xdr:to>
      <xdr:col>37</xdr:col>
      <xdr:colOff>113448</xdr:colOff>
      <xdr:row>133</xdr:row>
      <xdr:rowOff>66236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49600" y="22117050"/>
          <a:ext cx="6819048" cy="351428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136</xdr:row>
      <xdr:rowOff>0</xdr:rowOff>
    </xdr:from>
    <xdr:to>
      <xdr:col>37</xdr:col>
      <xdr:colOff>113448</xdr:colOff>
      <xdr:row>154</xdr:row>
      <xdr:rowOff>66236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49600" y="26155650"/>
          <a:ext cx="6819048" cy="351428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158</xdr:row>
      <xdr:rowOff>0</xdr:rowOff>
    </xdr:from>
    <xdr:to>
      <xdr:col>37</xdr:col>
      <xdr:colOff>113448</xdr:colOff>
      <xdr:row>178</xdr:row>
      <xdr:rowOff>170951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49600" y="30394275"/>
          <a:ext cx="6819048" cy="3990476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192</xdr:row>
      <xdr:rowOff>0</xdr:rowOff>
    </xdr:from>
    <xdr:to>
      <xdr:col>36</xdr:col>
      <xdr:colOff>113448</xdr:colOff>
      <xdr:row>212</xdr:row>
      <xdr:rowOff>180476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240000" y="36918900"/>
          <a:ext cx="6819048" cy="399047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224</xdr:row>
      <xdr:rowOff>0</xdr:rowOff>
    </xdr:from>
    <xdr:to>
      <xdr:col>37</xdr:col>
      <xdr:colOff>113448</xdr:colOff>
      <xdr:row>256</xdr:row>
      <xdr:rowOff>37332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49600" y="43043475"/>
          <a:ext cx="6819048" cy="6142857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288</xdr:row>
      <xdr:rowOff>0</xdr:rowOff>
    </xdr:from>
    <xdr:to>
      <xdr:col>37</xdr:col>
      <xdr:colOff>113448</xdr:colOff>
      <xdr:row>307</xdr:row>
      <xdr:rowOff>85261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49600" y="55273575"/>
          <a:ext cx="6819048" cy="371428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314</xdr:row>
      <xdr:rowOff>0</xdr:rowOff>
    </xdr:from>
    <xdr:to>
      <xdr:col>37</xdr:col>
      <xdr:colOff>113448</xdr:colOff>
      <xdr:row>333</xdr:row>
      <xdr:rowOff>66211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49600" y="60245625"/>
          <a:ext cx="6819048" cy="3714286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336</xdr:row>
      <xdr:rowOff>0</xdr:rowOff>
    </xdr:from>
    <xdr:to>
      <xdr:col>38</xdr:col>
      <xdr:colOff>484876</xdr:colOff>
      <xdr:row>355</xdr:row>
      <xdr:rowOff>66211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6459200" y="64474725"/>
          <a:ext cx="7190476" cy="3714286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361</xdr:row>
      <xdr:rowOff>0</xdr:rowOff>
    </xdr:from>
    <xdr:to>
      <xdr:col>38</xdr:col>
      <xdr:colOff>484876</xdr:colOff>
      <xdr:row>386</xdr:row>
      <xdr:rowOff>56546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6459200" y="69294375"/>
          <a:ext cx="7190476" cy="4828571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396</xdr:row>
      <xdr:rowOff>0</xdr:rowOff>
    </xdr:from>
    <xdr:to>
      <xdr:col>38</xdr:col>
      <xdr:colOff>484876</xdr:colOff>
      <xdr:row>421</xdr:row>
      <xdr:rowOff>56546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6459200" y="75999975"/>
          <a:ext cx="7190476" cy="4828571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429</xdr:row>
      <xdr:rowOff>0</xdr:rowOff>
    </xdr:from>
    <xdr:to>
      <xdr:col>37</xdr:col>
      <xdr:colOff>484876</xdr:colOff>
      <xdr:row>454</xdr:row>
      <xdr:rowOff>56546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5849600" y="82324575"/>
          <a:ext cx="7190476" cy="4828571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461</xdr:row>
      <xdr:rowOff>0</xdr:rowOff>
    </xdr:from>
    <xdr:to>
      <xdr:col>38</xdr:col>
      <xdr:colOff>484876</xdr:colOff>
      <xdr:row>478</xdr:row>
      <xdr:rowOff>180544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6459200" y="88449150"/>
          <a:ext cx="7190476" cy="3447619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484</xdr:row>
      <xdr:rowOff>0</xdr:rowOff>
    </xdr:from>
    <xdr:to>
      <xdr:col>38</xdr:col>
      <xdr:colOff>484876</xdr:colOff>
      <xdr:row>501</xdr:row>
      <xdr:rowOff>171019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6459200" y="92887800"/>
          <a:ext cx="7190476" cy="3447619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504</xdr:row>
      <xdr:rowOff>0</xdr:rowOff>
    </xdr:from>
    <xdr:to>
      <xdr:col>38</xdr:col>
      <xdr:colOff>484876</xdr:colOff>
      <xdr:row>521</xdr:row>
      <xdr:rowOff>180544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6459200" y="96735900"/>
          <a:ext cx="7190476" cy="3447619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527</xdr:row>
      <xdr:rowOff>0</xdr:rowOff>
    </xdr:from>
    <xdr:to>
      <xdr:col>38</xdr:col>
      <xdr:colOff>484876</xdr:colOff>
      <xdr:row>545</xdr:row>
      <xdr:rowOff>18619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6459200" y="101155500"/>
          <a:ext cx="7190476" cy="3447619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549</xdr:row>
      <xdr:rowOff>0</xdr:rowOff>
    </xdr:from>
    <xdr:to>
      <xdr:col>38</xdr:col>
      <xdr:colOff>484876</xdr:colOff>
      <xdr:row>566</xdr:row>
      <xdr:rowOff>190069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6459200" y="105375075"/>
          <a:ext cx="7190476" cy="3447619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570</xdr:row>
      <xdr:rowOff>0</xdr:rowOff>
    </xdr:from>
    <xdr:to>
      <xdr:col>38</xdr:col>
      <xdr:colOff>484876</xdr:colOff>
      <xdr:row>587</xdr:row>
      <xdr:rowOff>171019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6459200" y="109423200"/>
          <a:ext cx="7190476" cy="3447619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592</xdr:row>
      <xdr:rowOff>0</xdr:rowOff>
    </xdr:from>
    <xdr:to>
      <xdr:col>38</xdr:col>
      <xdr:colOff>484876</xdr:colOff>
      <xdr:row>609</xdr:row>
      <xdr:rowOff>171019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6459200" y="113652300"/>
          <a:ext cx="7190476" cy="3447619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611</xdr:row>
      <xdr:rowOff>0</xdr:rowOff>
    </xdr:from>
    <xdr:to>
      <xdr:col>38</xdr:col>
      <xdr:colOff>484876</xdr:colOff>
      <xdr:row>628</xdr:row>
      <xdr:rowOff>171019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6459200" y="117309900"/>
          <a:ext cx="7190476" cy="3447619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630</xdr:row>
      <xdr:rowOff>0</xdr:rowOff>
    </xdr:from>
    <xdr:to>
      <xdr:col>38</xdr:col>
      <xdr:colOff>484876</xdr:colOff>
      <xdr:row>647</xdr:row>
      <xdr:rowOff>171019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6459200" y="120967500"/>
          <a:ext cx="7190476" cy="3447619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549</xdr:row>
      <xdr:rowOff>0</xdr:rowOff>
    </xdr:from>
    <xdr:to>
      <xdr:col>50</xdr:col>
      <xdr:colOff>227809</xdr:colOff>
      <xdr:row>567</xdr:row>
      <xdr:rowOff>190044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4384000" y="105375075"/>
          <a:ext cx="6323809" cy="3647619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595</xdr:row>
      <xdr:rowOff>152400</xdr:rowOff>
    </xdr:from>
    <xdr:to>
      <xdr:col>49</xdr:col>
      <xdr:colOff>161143</xdr:colOff>
      <xdr:row>614</xdr:row>
      <xdr:rowOff>142419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3774400" y="114376200"/>
          <a:ext cx="6257143" cy="3647619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5</xdr:row>
      <xdr:rowOff>0</xdr:rowOff>
    </xdr:from>
    <xdr:to>
      <xdr:col>48</xdr:col>
      <xdr:colOff>294476</xdr:colOff>
      <xdr:row>23</xdr:row>
      <xdr:rowOff>180519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3164800" y="990600"/>
          <a:ext cx="6390476" cy="3647619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25</xdr:row>
      <xdr:rowOff>0</xdr:rowOff>
    </xdr:from>
    <xdr:to>
      <xdr:col>48</xdr:col>
      <xdr:colOff>294476</xdr:colOff>
      <xdr:row>43</xdr:row>
      <xdr:rowOff>190044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3164800" y="4838700"/>
          <a:ext cx="6390476" cy="3647619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45</xdr:row>
      <xdr:rowOff>0</xdr:rowOff>
    </xdr:from>
    <xdr:to>
      <xdr:col>49</xdr:col>
      <xdr:colOff>46781</xdr:colOff>
      <xdr:row>63</xdr:row>
      <xdr:rowOff>180519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3164800" y="8686800"/>
          <a:ext cx="6752381" cy="3647619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66</xdr:row>
      <xdr:rowOff>0</xdr:rowOff>
    </xdr:from>
    <xdr:to>
      <xdr:col>49</xdr:col>
      <xdr:colOff>46781</xdr:colOff>
      <xdr:row>84</xdr:row>
      <xdr:rowOff>180519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3164800" y="12725400"/>
          <a:ext cx="6752381" cy="3647619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86</xdr:row>
      <xdr:rowOff>0</xdr:rowOff>
    </xdr:from>
    <xdr:to>
      <xdr:col>49</xdr:col>
      <xdr:colOff>46781</xdr:colOff>
      <xdr:row>111</xdr:row>
      <xdr:rowOff>161309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3164800" y="16573500"/>
          <a:ext cx="6752381" cy="4923809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115</xdr:row>
      <xdr:rowOff>0</xdr:rowOff>
    </xdr:from>
    <xdr:to>
      <xdr:col>49</xdr:col>
      <xdr:colOff>46781</xdr:colOff>
      <xdr:row>133</xdr:row>
      <xdr:rowOff>94807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3164800" y="22117050"/>
          <a:ext cx="6752381" cy="3542857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136</xdr:row>
      <xdr:rowOff>0</xdr:rowOff>
    </xdr:from>
    <xdr:to>
      <xdr:col>49</xdr:col>
      <xdr:colOff>46781</xdr:colOff>
      <xdr:row>154</xdr:row>
      <xdr:rowOff>94807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3164800" y="26155650"/>
          <a:ext cx="6752381" cy="3542857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158</xdr:row>
      <xdr:rowOff>0</xdr:rowOff>
    </xdr:from>
    <xdr:to>
      <xdr:col>49</xdr:col>
      <xdr:colOff>46781</xdr:colOff>
      <xdr:row>183</xdr:row>
      <xdr:rowOff>85118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3164800" y="30394275"/>
          <a:ext cx="6752381" cy="4857143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24</xdr:row>
      <xdr:rowOff>0</xdr:rowOff>
    </xdr:from>
    <xdr:to>
      <xdr:col>39</xdr:col>
      <xdr:colOff>9525</xdr:colOff>
      <xdr:row>25</xdr:row>
      <xdr:rowOff>19050</xdr:rowOff>
    </xdr:to>
    <xdr:pic>
      <xdr:nvPicPr>
        <xdr:cNvPr id="83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64800" y="4648200"/>
          <a:ext cx="6191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0</xdr:colOff>
      <xdr:row>185</xdr:row>
      <xdr:rowOff>0</xdr:rowOff>
    </xdr:from>
    <xdr:to>
      <xdr:col>49</xdr:col>
      <xdr:colOff>46781</xdr:colOff>
      <xdr:row>210</xdr:row>
      <xdr:rowOff>56543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3164800" y="35547300"/>
          <a:ext cx="6752381" cy="4857143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212</xdr:row>
      <xdr:rowOff>0</xdr:rowOff>
    </xdr:from>
    <xdr:to>
      <xdr:col>49</xdr:col>
      <xdr:colOff>46781</xdr:colOff>
      <xdr:row>242</xdr:row>
      <xdr:rowOff>27852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3164800" y="40728900"/>
          <a:ext cx="6752381" cy="5780952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288</xdr:row>
      <xdr:rowOff>0</xdr:rowOff>
    </xdr:from>
    <xdr:to>
      <xdr:col>49</xdr:col>
      <xdr:colOff>46781</xdr:colOff>
      <xdr:row>308</xdr:row>
      <xdr:rowOff>28094</xdr:rowOff>
    </xdr:to>
    <xdr:pic>
      <xdr:nvPicPr>
        <xdr:cNvPr id="86" name="Picture 85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3164800" y="55273575"/>
          <a:ext cx="6752381" cy="3847619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314</xdr:row>
      <xdr:rowOff>0</xdr:rowOff>
    </xdr:from>
    <xdr:to>
      <xdr:col>49</xdr:col>
      <xdr:colOff>46781</xdr:colOff>
      <xdr:row>334</xdr:row>
      <xdr:rowOff>9044</xdr:rowOff>
    </xdr:to>
    <xdr:pic>
      <xdr:nvPicPr>
        <xdr:cNvPr id="87" name="Picture 86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3164800" y="60245625"/>
          <a:ext cx="6752381" cy="3847619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336</xdr:row>
      <xdr:rowOff>0</xdr:rowOff>
    </xdr:from>
    <xdr:to>
      <xdr:col>50</xdr:col>
      <xdr:colOff>46781</xdr:colOff>
      <xdr:row>356</xdr:row>
      <xdr:rowOff>9044</xdr:rowOff>
    </xdr:to>
    <xdr:pic>
      <xdr:nvPicPr>
        <xdr:cNvPr id="88" name="Picture 8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3774400" y="64474725"/>
          <a:ext cx="6752381" cy="3847619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361</xdr:row>
      <xdr:rowOff>0</xdr:rowOff>
    </xdr:from>
    <xdr:to>
      <xdr:col>50</xdr:col>
      <xdr:colOff>46781</xdr:colOff>
      <xdr:row>384</xdr:row>
      <xdr:rowOff>8975</xdr:rowOff>
    </xdr:to>
    <xdr:pic>
      <xdr:nvPicPr>
        <xdr:cNvPr id="89" name="Picture 88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3774400" y="69294375"/>
          <a:ext cx="6752381" cy="4400000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396</xdr:row>
      <xdr:rowOff>0</xdr:rowOff>
    </xdr:from>
    <xdr:to>
      <xdr:col>50</xdr:col>
      <xdr:colOff>46781</xdr:colOff>
      <xdr:row>419</xdr:row>
      <xdr:rowOff>8975</xdr:rowOff>
    </xdr:to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3774400" y="75999975"/>
          <a:ext cx="6752381" cy="4400000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430</xdr:row>
      <xdr:rowOff>0</xdr:rowOff>
    </xdr:from>
    <xdr:to>
      <xdr:col>50</xdr:col>
      <xdr:colOff>46781</xdr:colOff>
      <xdr:row>453</xdr:row>
      <xdr:rowOff>18500</xdr:rowOff>
    </xdr:to>
    <xdr:pic>
      <xdr:nvPicPr>
        <xdr:cNvPr id="91" name="Picture 90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3774400" y="82524600"/>
          <a:ext cx="6752381" cy="4400000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461</xdr:row>
      <xdr:rowOff>0</xdr:rowOff>
    </xdr:from>
    <xdr:to>
      <xdr:col>50</xdr:col>
      <xdr:colOff>46781</xdr:colOff>
      <xdr:row>483</xdr:row>
      <xdr:rowOff>151850</xdr:rowOff>
    </xdr:to>
    <xdr:pic>
      <xdr:nvPicPr>
        <xdr:cNvPr id="92" name="Picture 91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3774400" y="88449150"/>
          <a:ext cx="6752381" cy="4400000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485</xdr:row>
      <xdr:rowOff>0</xdr:rowOff>
    </xdr:from>
    <xdr:to>
      <xdr:col>50</xdr:col>
      <xdr:colOff>46781</xdr:colOff>
      <xdr:row>507</xdr:row>
      <xdr:rowOff>170900</xdr:rowOff>
    </xdr:to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3774400" y="93078300"/>
          <a:ext cx="6752381" cy="4400000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510</xdr:row>
      <xdr:rowOff>0</xdr:rowOff>
    </xdr:from>
    <xdr:to>
      <xdr:col>50</xdr:col>
      <xdr:colOff>46781</xdr:colOff>
      <xdr:row>532</xdr:row>
      <xdr:rowOff>170900</xdr:rowOff>
    </xdr:to>
    <xdr:pic>
      <xdr:nvPicPr>
        <xdr:cNvPr id="94" name="Picture 93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3774400" y="97878900"/>
          <a:ext cx="6752381" cy="4400000"/>
        </a:xfrm>
        <a:prstGeom prst="rect">
          <a:avLst/>
        </a:prstGeom>
      </xdr:spPr>
    </xdr:pic>
    <xdr:clientData/>
  </xdr:twoCellAnchor>
  <xdr:twoCellAnchor editAs="oneCell">
    <xdr:from>
      <xdr:col>51</xdr:col>
      <xdr:colOff>0</xdr:colOff>
      <xdr:row>549</xdr:row>
      <xdr:rowOff>0</xdr:rowOff>
    </xdr:from>
    <xdr:to>
      <xdr:col>62</xdr:col>
      <xdr:colOff>46781</xdr:colOff>
      <xdr:row>571</xdr:row>
      <xdr:rowOff>161375</xdr:rowOff>
    </xdr:to>
    <xdr:pic>
      <xdr:nvPicPr>
        <xdr:cNvPr id="96" name="Picture 95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31089600" y="105375075"/>
          <a:ext cx="6752381" cy="4400000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571</xdr:row>
      <xdr:rowOff>0</xdr:rowOff>
    </xdr:from>
    <xdr:to>
      <xdr:col>51</xdr:col>
      <xdr:colOff>46781</xdr:colOff>
      <xdr:row>593</xdr:row>
      <xdr:rowOff>170900</xdr:rowOff>
    </xdr:to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4384000" y="109613700"/>
          <a:ext cx="6752381" cy="4400000"/>
        </a:xfrm>
        <a:prstGeom prst="rect">
          <a:avLst/>
        </a:prstGeom>
      </xdr:spPr>
    </xdr:pic>
    <xdr:clientData/>
  </xdr:twoCellAnchor>
  <xdr:twoCellAnchor editAs="oneCell">
    <xdr:from>
      <xdr:col>52</xdr:col>
      <xdr:colOff>0</xdr:colOff>
      <xdr:row>597</xdr:row>
      <xdr:rowOff>0</xdr:rowOff>
    </xdr:from>
    <xdr:to>
      <xdr:col>63</xdr:col>
      <xdr:colOff>46781</xdr:colOff>
      <xdr:row>619</xdr:row>
      <xdr:rowOff>170900</xdr:rowOff>
    </xdr:to>
    <xdr:pic>
      <xdr:nvPicPr>
        <xdr:cNvPr id="98" name="Picture 97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31699200" y="114623850"/>
          <a:ext cx="6752381" cy="4400000"/>
        </a:xfrm>
        <a:prstGeom prst="rect">
          <a:avLst/>
        </a:prstGeom>
      </xdr:spPr>
    </xdr:pic>
    <xdr:clientData/>
  </xdr:twoCellAnchor>
  <xdr:twoCellAnchor editAs="oneCell">
    <xdr:from>
      <xdr:col>52</xdr:col>
      <xdr:colOff>0</xdr:colOff>
      <xdr:row>621</xdr:row>
      <xdr:rowOff>0</xdr:rowOff>
    </xdr:from>
    <xdr:to>
      <xdr:col>63</xdr:col>
      <xdr:colOff>46781</xdr:colOff>
      <xdr:row>644</xdr:row>
      <xdr:rowOff>2625</xdr:rowOff>
    </xdr:to>
    <xdr:pic>
      <xdr:nvPicPr>
        <xdr:cNvPr id="99" name="Picture 98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31699200" y="119253000"/>
          <a:ext cx="6752381" cy="4400000"/>
        </a:xfrm>
        <a:prstGeom prst="rect">
          <a:avLst/>
        </a:prstGeom>
      </xdr:spPr>
    </xdr:pic>
    <xdr:clientData/>
  </xdr:twoCellAnchor>
  <xdr:twoCellAnchor editAs="oneCell">
    <xdr:from>
      <xdr:col>52</xdr:col>
      <xdr:colOff>0</xdr:colOff>
      <xdr:row>645</xdr:row>
      <xdr:rowOff>0</xdr:rowOff>
    </xdr:from>
    <xdr:to>
      <xdr:col>63</xdr:col>
      <xdr:colOff>46781</xdr:colOff>
      <xdr:row>667</xdr:row>
      <xdr:rowOff>180425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31699200" y="123853575"/>
          <a:ext cx="6752381" cy="4400000"/>
        </a:xfrm>
        <a:prstGeom prst="rect">
          <a:avLst/>
        </a:prstGeom>
      </xdr:spPr>
    </xdr:pic>
    <xdr:clientData/>
  </xdr:twoCellAnchor>
  <xdr:twoCellAnchor editAs="oneCell">
    <xdr:from>
      <xdr:col>52</xdr:col>
      <xdr:colOff>0</xdr:colOff>
      <xdr:row>669</xdr:row>
      <xdr:rowOff>0</xdr:rowOff>
    </xdr:from>
    <xdr:to>
      <xdr:col>63</xdr:col>
      <xdr:colOff>46781</xdr:colOff>
      <xdr:row>691</xdr:row>
      <xdr:rowOff>170900</xdr:rowOff>
    </xdr:to>
    <xdr:pic>
      <xdr:nvPicPr>
        <xdr:cNvPr id="105" name="Picture 10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31699200" y="128473200"/>
          <a:ext cx="6752381" cy="4400000"/>
        </a:xfrm>
        <a:prstGeom prst="rect">
          <a:avLst/>
        </a:prstGeom>
      </xdr:spPr>
    </xdr:pic>
    <xdr:clientData/>
  </xdr:twoCellAnchor>
  <xdr:twoCellAnchor editAs="oneCell">
    <xdr:from>
      <xdr:col>52</xdr:col>
      <xdr:colOff>0</xdr:colOff>
      <xdr:row>693</xdr:row>
      <xdr:rowOff>0</xdr:rowOff>
    </xdr:from>
    <xdr:to>
      <xdr:col>63</xdr:col>
      <xdr:colOff>46781</xdr:colOff>
      <xdr:row>716</xdr:row>
      <xdr:rowOff>18500</xdr:rowOff>
    </xdr:to>
    <xdr:pic>
      <xdr:nvPicPr>
        <xdr:cNvPr id="106" name="Picture 105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31699200" y="133083300"/>
          <a:ext cx="6752381" cy="4400000"/>
        </a:xfrm>
        <a:prstGeom prst="rect">
          <a:avLst/>
        </a:prstGeom>
      </xdr:spPr>
    </xdr:pic>
    <xdr:clientData/>
  </xdr:twoCellAnchor>
  <xdr:twoCellAnchor editAs="oneCell">
    <xdr:from>
      <xdr:col>52</xdr:col>
      <xdr:colOff>0</xdr:colOff>
      <xdr:row>718</xdr:row>
      <xdr:rowOff>0</xdr:rowOff>
    </xdr:from>
    <xdr:to>
      <xdr:col>63</xdr:col>
      <xdr:colOff>46781</xdr:colOff>
      <xdr:row>741</xdr:row>
      <xdr:rowOff>18500</xdr:rowOff>
    </xdr:to>
    <xdr:pic>
      <xdr:nvPicPr>
        <xdr:cNvPr id="107" name="Picture 10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31699200" y="137845800"/>
          <a:ext cx="6752381" cy="440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645</xdr:row>
      <xdr:rowOff>0</xdr:rowOff>
    </xdr:from>
    <xdr:to>
      <xdr:col>13</xdr:col>
      <xdr:colOff>456457</xdr:colOff>
      <xdr:row>664</xdr:row>
      <xdr:rowOff>15419</xdr:rowOff>
    </xdr:to>
    <xdr:pic>
      <xdr:nvPicPr>
        <xdr:cNvPr id="102" name="Picture 101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438400" y="124180600"/>
          <a:ext cx="5942857" cy="36476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667</xdr:row>
      <xdr:rowOff>0</xdr:rowOff>
    </xdr:from>
    <xdr:to>
      <xdr:col>16</xdr:col>
      <xdr:colOff>284800</xdr:colOff>
      <xdr:row>685</xdr:row>
      <xdr:rowOff>142419</xdr:rowOff>
    </xdr:to>
    <xdr:pic>
      <xdr:nvPicPr>
        <xdr:cNvPr id="103" name="Picture 102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438400" y="128409700"/>
          <a:ext cx="7600000" cy="36476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689</xdr:row>
      <xdr:rowOff>0</xdr:rowOff>
    </xdr:from>
    <xdr:to>
      <xdr:col>16</xdr:col>
      <xdr:colOff>284800</xdr:colOff>
      <xdr:row>708</xdr:row>
      <xdr:rowOff>28119</xdr:rowOff>
    </xdr:to>
    <xdr:pic>
      <xdr:nvPicPr>
        <xdr:cNvPr id="104" name="Picture 103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438400" y="132676900"/>
          <a:ext cx="7600000" cy="36476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6</xdr:row>
      <xdr:rowOff>104775</xdr:rowOff>
    </xdr:from>
    <xdr:to>
      <xdr:col>13</xdr:col>
      <xdr:colOff>65845</xdr:colOff>
      <xdr:row>25</xdr:row>
      <xdr:rowOff>132894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2550" y="1104900"/>
          <a:ext cx="6638095" cy="364761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25</xdr:col>
      <xdr:colOff>484876</xdr:colOff>
      <xdr:row>21</xdr:row>
      <xdr:rowOff>161571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1390650"/>
          <a:ext cx="7190476" cy="2828571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7</xdr:row>
      <xdr:rowOff>0</xdr:rowOff>
    </xdr:from>
    <xdr:to>
      <xdr:col>37</xdr:col>
      <xdr:colOff>46781</xdr:colOff>
      <xdr:row>25</xdr:row>
      <xdr:rowOff>132905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49600" y="1390650"/>
          <a:ext cx="6752381" cy="356190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6</xdr:row>
      <xdr:rowOff>133350</xdr:rowOff>
    </xdr:from>
    <xdr:to>
      <xdr:col>13</xdr:col>
      <xdr:colOff>199195</xdr:colOff>
      <xdr:row>25</xdr:row>
      <xdr:rowOff>161469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" y="1133475"/>
          <a:ext cx="6638095" cy="364761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13</xdr:col>
      <xdr:colOff>542095</xdr:colOff>
      <xdr:row>52</xdr:row>
      <xdr:rowOff>28119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8800" y="5791200"/>
          <a:ext cx="6638095" cy="364761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12</xdr:col>
      <xdr:colOff>542095</xdr:colOff>
      <xdr:row>79</xdr:row>
      <xdr:rowOff>28119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10772775"/>
          <a:ext cx="6638095" cy="364761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86</xdr:row>
      <xdr:rowOff>152400</xdr:rowOff>
    </xdr:from>
    <xdr:to>
      <xdr:col>13</xdr:col>
      <xdr:colOff>189670</xdr:colOff>
      <xdr:row>105</xdr:row>
      <xdr:rowOff>180519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6375" y="15335250"/>
          <a:ext cx="6638095" cy="3647619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115</xdr:row>
      <xdr:rowOff>19050</xdr:rowOff>
    </xdr:from>
    <xdr:to>
      <xdr:col>13</xdr:col>
      <xdr:colOff>142045</xdr:colOff>
      <xdr:row>134</xdr:row>
      <xdr:rowOff>47169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50" y="24593550"/>
          <a:ext cx="6638095" cy="364761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25</xdr:col>
      <xdr:colOff>484876</xdr:colOff>
      <xdr:row>47</xdr:row>
      <xdr:rowOff>161571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34400" y="6381750"/>
          <a:ext cx="7190476" cy="282857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60</xdr:row>
      <xdr:rowOff>0</xdr:rowOff>
    </xdr:from>
    <xdr:to>
      <xdr:col>24</xdr:col>
      <xdr:colOff>484876</xdr:colOff>
      <xdr:row>74</xdr:row>
      <xdr:rowOff>161571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24800" y="11563350"/>
          <a:ext cx="7190476" cy="282857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85</xdr:row>
      <xdr:rowOff>0</xdr:rowOff>
    </xdr:from>
    <xdr:to>
      <xdr:col>25</xdr:col>
      <xdr:colOff>484876</xdr:colOff>
      <xdr:row>99</xdr:row>
      <xdr:rowOff>152046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34400" y="16354425"/>
          <a:ext cx="7190476" cy="282857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25</xdr:col>
      <xdr:colOff>484876</xdr:colOff>
      <xdr:row>128</xdr:row>
      <xdr:rowOff>152046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34400" y="21917025"/>
          <a:ext cx="7190476" cy="282857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</xdr:row>
      <xdr:rowOff>0</xdr:rowOff>
    </xdr:from>
    <xdr:to>
      <xdr:col>25</xdr:col>
      <xdr:colOff>484876</xdr:colOff>
      <xdr:row>20</xdr:row>
      <xdr:rowOff>161571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534400" y="1200150"/>
          <a:ext cx="7190476" cy="2828571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114</xdr:row>
      <xdr:rowOff>0</xdr:rowOff>
    </xdr:from>
    <xdr:to>
      <xdr:col>37</xdr:col>
      <xdr:colOff>46781</xdr:colOff>
      <xdr:row>132</xdr:row>
      <xdr:rowOff>123380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849600" y="21917025"/>
          <a:ext cx="6752381" cy="356190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190500</xdr:colOff>
      <xdr:row>6</xdr:row>
      <xdr:rowOff>47625</xdr:rowOff>
    </xdr:from>
    <xdr:ext cx="6638095" cy="3647619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9700" y="17764125"/>
          <a:ext cx="6638095" cy="3647619"/>
        </a:xfrm>
        <a:prstGeom prst="rect">
          <a:avLst/>
        </a:prstGeom>
      </xdr:spPr>
    </xdr:pic>
    <xdr:clientData/>
  </xdr:oneCellAnchor>
  <xdr:twoCellAnchor editAs="oneCell">
    <xdr:from>
      <xdr:col>14</xdr:col>
      <xdr:colOff>0</xdr:colOff>
      <xdr:row>6</xdr:row>
      <xdr:rowOff>0</xdr:rowOff>
    </xdr:from>
    <xdr:to>
      <xdr:col>25</xdr:col>
      <xdr:colOff>46781</xdr:colOff>
      <xdr:row>24</xdr:row>
      <xdr:rowOff>132905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1181100"/>
          <a:ext cx="6752381" cy="3561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7</xdr:row>
      <xdr:rowOff>0</xdr:rowOff>
    </xdr:from>
    <xdr:to>
      <xdr:col>13</xdr:col>
      <xdr:colOff>390525</xdr:colOff>
      <xdr:row>26</xdr:row>
      <xdr:rowOff>28575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3550" y="952500"/>
          <a:ext cx="6581775" cy="3648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409575</xdr:colOff>
      <xdr:row>32</xdr:row>
      <xdr:rowOff>142875</xdr:rowOff>
    </xdr:from>
    <xdr:to>
      <xdr:col>13</xdr:col>
      <xdr:colOff>285750</xdr:colOff>
      <xdr:row>51</xdr:row>
      <xdr:rowOff>171450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28775" y="5476875"/>
          <a:ext cx="6581775" cy="3648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381000</xdr:colOff>
      <xdr:row>57</xdr:row>
      <xdr:rowOff>19050</xdr:rowOff>
    </xdr:from>
    <xdr:to>
      <xdr:col>13</xdr:col>
      <xdr:colOff>257175</xdr:colOff>
      <xdr:row>76</xdr:row>
      <xdr:rowOff>47625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0200" y="9734550"/>
          <a:ext cx="6581775" cy="3648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419100</xdr:colOff>
      <xdr:row>82</xdr:row>
      <xdr:rowOff>180975</xdr:rowOff>
    </xdr:from>
    <xdr:to>
      <xdr:col>13</xdr:col>
      <xdr:colOff>428625</xdr:colOff>
      <xdr:row>123</xdr:row>
      <xdr:rowOff>114300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38300" y="14277975"/>
          <a:ext cx="6715125" cy="7743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180975</xdr:colOff>
      <xdr:row>145</xdr:row>
      <xdr:rowOff>66675</xdr:rowOff>
    </xdr:from>
    <xdr:to>
      <xdr:col>13</xdr:col>
      <xdr:colOff>113470</xdr:colOff>
      <xdr:row>164</xdr:row>
      <xdr:rowOff>94794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0175" y="26765250"/>
          <a:ext cx="6638095" cy="3647619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169</xdr:row>
      <xdr:rowOff>180975</xdr:rowOff>
    </xdr:from>
    <xdr:to>
      <xdr:col>13</xdr:col>
      <xdr:colOff>65845</xdr:colOff>
      <xdr:row>189</xdr:row>
      <xdr:rowOff>9069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52550" y="31280100"/>
          <a:ext cx="6638095" cy="3647619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195</xdr:row>
      <xdr:rowOff>9525</xdr:rowOff>
    </xdr:from>
    <xdr:to>
      <xdr:col>13</xdr:col>
      <xdr:colOff>313469</xdr:colOff>
      <xdr:row>214</xdr:row>
      <xdr:rowOff>37644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90650" y="35909250"/>
          <a:ext cx="6847619" cy="364761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25</xdr:col>
      <xdr:colOff>484876</xdr:colOff>
      <xdr:row>25</xdr:row>
      <xdr:rowOff>18619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34400" y="1333500"/>
          <a:ext cx="7190476" cy="344761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25</xdr:col>
      <xdr:colOff>484876</xdr:colOff>
      <xdr:row>49</xdr:row>
      <xdr:rowOff>18619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34400" y="5905500"/>
          <a:ext cx="7190476" cy="344761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25</xdr:col>
      <xdr:colOff>484876</xdr:colOff>
      <xdr:row>74</xdr:row>
      <xdr:rowOff>18619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534400" y="10668000"/>
          <a:ext cx="7190476" cy="344761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25</xdr:col>
      <xdr:colOff>484876</xdr:colOff>
      <xdr:row>115</xdr:row>
      <xdr:rowOff>37333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534400" y="15811500"/>
          <a:ext cx="7190476" cy="613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144</xdr:row>
      <xdr:rowOff>0</xdr:rowOff>
    </xdr:from>
    <xdr:to>
      <xdr:col>25</xdr:col>
      <xdr:colOff>484876</xdr:colOff>
      <xdr:row>165</xdr:row>
      <xdr:rowOff>85213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534400" y="27460575"/>
          <a:ext cx="7190476" cy="409523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25</xdr:col>
      <xdr:colOff>484876</xdr:colOff>
      <xdr:row>191</xdr:row>
      <xdr:rowOff>94738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534400" y="32461200"/>
          <a:ext cx="7190476" cy="409523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195</xdr:row>
      <xdr:rowOff>0</xdr:rowOff>
    </xdr:from>
    <xdr:to>
      <xdr:col>25</xdr:col>
      <xdr:colOff>484876</xdr:colOff>
      <xdr:row>216</xdr:row>
      <xdr:rowOff>94738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534400" y="37261800"/>
          <a:ext cx="7190476" cy="4095238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32</xdr:row>
      <xdr:rowOff>0</xdr:rowOff>
    </xdr:from>
    <xdr:to>
      <xdr:col>37</xdr:col>
      <xdr:colOff>46781</xdr:colOff>
      <xdr:row>55</xdr:row>
      <xdr:rowOff>18500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849600" y="6096000"/>
          <a:ext cx="6752381" cy="440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57</xdr:row>
      <xdr:rowOff>0</xdr:rowOff>
    </xdr:from>
    <xdr:to>
      <xdr:col>37</xdr:col>
      <xdr:colOff>46781</xdr:colOff>
      <xdr:row>80</xdr:row>
      <xdr:rowOff>18500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849600" y="10858500"/>
          <a:ext cx="6752381" cy="440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82</xdr:row>
      <xdr:rowOff>0</xdr:rowOff>
    </xdr:from>
    <xdr:to>
      <xdr:col>37</xdr:col>
      <xdr:colOff>46781</xdr:colOff>
      <xdr:row>105</xdr:row>
      <xdr:rowOff>18500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849600" y="15621000"/>
          <a:ext cx="6752381" cy="440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144</xdr:row>
      <xdr:rowOff>0</xdr:rowOff>
    </xdr:from>
    <xdr:to>
      <xdr:col>37</xdr:col>
      <xdr:colOff>46781</xdr:colOff>
      <xdr:row>167</xdr:row>
      <xdr:rowOff>2625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849600" y="27460575"/>
          <a:ext cx="6752381" cy="440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170</xdr:row>
      <xdr:rowOff>0</xdr:rowOff>
    </xdr:from>
    <xdr:to>
      <xdr:col>37</xdr:col>
      <xdr:colOff>46781</xdr:colOff>
      <xdr:row>193</xdr:row>
      <xdr:rowOff>2625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849600" y="32461200"/>
          <a:ext cx="6752381" cy="440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195</xdr:row>
      <xdr:rowOff>0</xdr:rowOff>
    </xdr:from>
    <xdr:to>
      <xdr:col>37</xdr:col>
      <xdr:colOff>46781</xdr:colOff>
      <xdr:row>218</xdr:row>
      <xdr:rowOff>18500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849600" y="37261800"/>
          <a:ext cx="6752381" cy="440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7</xdr:row>
      <xdr:rowOff>0</xdr:rowOff>
    </xdr:from>
    <xdr:to>
      <xdr:col>36</xdr:col>
      <xdr:colOff>484952</xdr:colOff>
      <xdr:row>26</xdr:row>
      <xdr:rowOff>28119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5849600" y="1333500"/>
          <a:ext cx="6580952" cy="3647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276225</xdr:colOff>
      <xdr:row>6</xdr:row>
      <xdr:rowOff>180975</xdr:rowOff>
    </xdr:from>
    <xdr:to>
      <xdr:col>13</xdr:col>
      <xdr:colOff>200025</xdr:colOff>
      <xdr:row>33</xdr:row>
      <xdr:rowOff>38100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5425" y="942975"/>
          <a:ext cx="6629400" cy="5000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0</xdr:colOff>
      <xdr:row>8</xdr:row>
      <xdr:rowOff>0</xdr:rowOff>
    </xdr:from>
    <xdr:to>
      <xdr:col>25</xdr:col>
      <xdr:colOff>484876</xdr:colOff>
      <xdr:row>37</xdr:row>
      <xdr:rowOff>8833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1524000"/>
          <a:ext cx="7190476" cy="553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7</xdr:row>
      <xdr:rowOff>0</xdr:rowOff>
    </xdr:from>
    <xdr:to>
      <xdr:col>37</xdr:col>
      <xdr:colOff>46781</xdr:colOff>
      <xdr:row>34</xdr:row>
      <xdr:rowOff>8881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49600" y="1333500"/>
          <a:ext cx="6752381" cy="515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6</xdr:row>
      <xdr:rowOff>171450</xdr:rowOff>
    </xdr:from>
    <xdr:to>
      <xdr:col>13</xdr:col>
      <xdr:colOff>180975</xdr:colOff>
      <xdr:row>26</xdr:row>
      <xdr:rowOff>9525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123950"/>
          <a:ext cx="6581775" cy="3648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247650</xdr:colOff>
      <xdr:row>28</xdr:row>
      <xdr:rowOff>114300</xdr:rowOff>
    </xdr:from>
    <xdr:to>
      <xdr:col>13</xdr:col>
      <xdr:colOff>123825</xdr:colOff>
      <xdr:row>47</xdr:row>
      <xdr:rowOff>142875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66850" y="5067300"/>
          <a:ext cx="6581775" cy="3648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276225</xdr:colOff>
      <xdr:row>49</xdr:row>
      <xdr:rowOff>76200</xdr:rowOff>
    </xdr:from>
    <xdr:to>
      <xdr:col>13</xdr:col>
      <xdr:colOff>152400</xdr:colOff>
      <xdr:row>68</xdr:row>
      <xdr:rowOff>104775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5425" y="8839200"/>
          <a:ext cx="6581775" cy="3648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390525</xdr:colOff>
      <xdr:row>29</xdr:row>
      <xdr:rowOff>38100</xdr:rowOff>
    </xdr:from>
    <xdr:to>
      <xdr:col>25</xdr:col>
      <xdr:colOff>265801</xdr:colOff>
      <xdr:row>44</xdr:row>
      <xdr:rowOff>2824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15325" y="5562600"/>
          <a:ext cx="7190476" cy="280952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</xdr:row>
      <xdr:rowOff>0</xdr:rowOff>
    </xdr:from>
    <xdr:to>
      <xdr:col>25</xdr:col>
      <xdr:colOff>484876</xdr:colOff>
      <xdr:row>22</xdr:row>
      <xdr:rowOff>142524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34400" y="1524000"/>
          <a:ext cx="7190476" cy="280952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25</xdr:col>
      <xdr:colOff>484876</xdr:colOff>
      <xdr:row>63</xdr:row>
      <xdr:rowOff>142524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34400" y="9334500"/>
          <a:ext cx="7190476" cy="2809524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8</xdr:row>
      <xdr:rowOff>0</xdr:rowOff>
    </xdr:from>
    <xdr:to>
      <xdr:col>37</xdr:col>
      <xdr:colOff>46781</xdr:colOff>
      <xdr:row>26</xdr:row>
      <xdr:rowOff>177348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849600" y="1524000"/>
          <a:ext cx="6752381" cy="3619048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29</xdr:row>
      <xdr:rowOff>0</xdr:rowOff>
    </xdr:from>
    <xdr:to>
      <xdr:col>37</xdr:col>
      <xdr:colOff>46781</xdr:colOff>
      <xdr:row>47</xdr:row>
      <xdr:rowOff>177348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849600" y="5524500"/>
          <a:ext cx="6752381" cy="3619048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49</xdr:row>
      <xdr:rowOff>0</xdr:rowOff>
    </xdr:from>
    <xdr:to>
      <xdr:col>37</xdr:col>
      <xdr:colOff>46781</xdr:colOff>
      <xdr:row>67</xdr:row>
      <xdr:rowOff>177348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49600" y="9334500"/>
          <a:ext cx="6752381" cy="36190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</xdr:row>
      <xdr:rowOff>0</xdr:rowOff>
    </xdr:from>
    <xdr:to>
      <xdr:col>14</xdr:col>
      <xdr:colOff>9525</xdr:colOff>
      <xdr:row>24</xdr:row>
      <xdr:rowOff>28575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571500"/>
          <a:ext cx="6715125" cy="3648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13</xdr:col>
      <xdr:colOff>542095</xdr:colOff>
      <xdr:row>48</xdr:row>
      <xdr:rowOff>28119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8800" y="5172075"/>
          <a:ext cx="6638095" cy="364761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13</xdr:col>
      <xdr:colOff>542095</xdr:colOff>
      <xdr:row>71</xdr:row>
      <xdr:rowOff>28119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8800" y="9382125"/>
          <a:ext cx="6638095" cy="364761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</xdr:row>
      <xdr:rowOff>0</xdr:rowOff>
    </xdr:from>
    <xdr:to>
      <xdr:col>26</xdr:col>
      <xdr:colOff>484876</xdr:colOff>
      <xdr:row>20</xdr:row>
      <xdr:rowOff>142524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44000" y="1143000"/>
          <a:ext cx="7190476" cy="280952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25</xdr:col>
      <xdr:colOff>484876</xdr:colOff>
      <xdr:row>42</xdr:row>
      <xdr:rowOff>132999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34400" y="5362575"/>
          <a:ext cx="7190476" cy="280952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25</xdr:col>
      <xdr:colOff>484876</xdr:colOff>
      <xdr:row>65</xdr:row>
      <xdr:rowOff>132999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34400" y="9772650"/>
          <a:ext cx="7190476" cy="2809524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5</xdr:row>
      <xdr:rowOff>0</xdr:rowOff>
    </xdr:from>
    <xdr:to>
      <xdr:col>38</xdr:col>
      <xdr:colOff>46781</xdr:colOff>
      <xdr:row>23</xdr:row>
      <xdr:rowOff>177348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459200" y="952500"/>
          <a:ext cx="6752381" cy="3619048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27</xdr:row>
      <xdr:rowOff>0</xdr:rowOff>
    </xdr:from>
    <xdr:to>
      <xdr:col>38</xdr:col>
      <xdr:colOff>46781</xdr:colOff>
      <xdr:row>45</xdr:row>
      <xdr:rowOff>170998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459200" y="5162550"/>
          <a:ext cx="6752381" cy="3619048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50</xdr:row>
      <xdr:rowOff>0</xdr:rowOff>
    </xdr:from>
    <xdr:to>
      <xdr:col>38</xdr:col>
      <xdr:colOff>46781</xdr:colOff>
      <xdr:row>68</xdr:row>
      <xdr:rowOff>170998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459200" y="9572625"/>
          <a:ext cx="6752381" cy="36190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56</xdr:row>
      <xdr:rowOff>142875</xdr:rowOff>
    </xdr:from>
    <xdr:to>
      <xdr:col>12</xdr:col>
      <xdr:colOff>38100</xdr:colOff>
      <xdr:row>74</xdr:row>
      <xdr:rowOff>7082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9700" y="10239375"/>
          <a:ext cx="5943600" cy="3293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80</xdr:row>
      <xdr:rowOff>47625</xdr:rowOff>
    </xdr:from>
    <xdr:to>
      <xdr:col>13</xdr:col>
      <xdr:colOff>361950</xdr:colOff>
      <xdr:row>99</xdr:row>
      <xdr:rowOff>76200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04975" y="12811125"/>
          <a:ext cx="6581775" cy="3648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200025</xdr:colOff>
      <xdr:row>6</xdr:row>
      <xdr:rowOff>47625</xdr:rowOff>
    </xdr:from>
    <xdr:to>
      <xdr:col>13</xdr:col>
      <xdr:colOff>209550</xdr:colOff>
      <xdr:row>25</xdr:row>
      <xdr:rowOff>76200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19225" y="1000125"/>
          <a:ext cx="6715125" cy="3648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295275</xdr:colOff>
      <xdr:row>31</xdr:row>
      <xdr:rowOff>114300</xdr:rowOff>
    </xdr:from>
    <xdr:to>
      <xdr:col>13</xdr:col>
      <xdr:colOff>227770</xdr:colOff>
      <xdr:row>50</xdr:row>
      <xdr:rowOff>142419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4475" y="5638800"/>
          <a:ext cx="6638095" cy="364761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</xdr:row>
      <xdr:rowOff>0</xdr:rowOff>
    </xdr:from>
    <xdr:to>
      <xdr:col>25</xdr:col>
      <xdr:colOff>237257</xdr:colOff>
      <xdr:row>25</xdr:row>
      <xdr:rowOff>28119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34400" y="952500"/>
          <a:ext cx="6942857" cy="364761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25</xdr:col>
      <xdr:colOff>237257</xdr:colOff>
      <xdr:row>51</xdr:row>
      <xdr:rowOff>28119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34400" y="5715000"/>
          <a:ext cx="6942857" cy="364761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57</xdr:row>
      <xdr:rowOff>0</xdr:rowOff>
    </xdr:from>
    <xdr:to>
      <xdr:col>24</xdr:col>
      <xdr:colOff>237257</xdr:colOff>
      <xdr:row>76</xdr:row>
      <xdr:rowOff>28119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24800" y="10287000"/>
          <a:ext cx="6942857" cy="364761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25</xdr:col>
      <xdr:colOff>237257</xdr:colOff>
      <xdr:row>100</xdr:row>
      <xdr:rowOff>28119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34400" y="14668500"/>
          <a:ext cx="6942857" cy="364761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6</xdr:row>
      <xdr:rowOff>0</xdr:rowOff>
    </xdr:from>
    <xdr:to>
      <xdr:col>37</xdr:col>
      <xdr:colOff>484876</xdr:colOff>
      <xdr:row>20</xdr:row>
      <xdr:rowOff>142524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49600" y="1143000"/>
          <a:ext cx="7190476" cy="2809524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32</xdr:row>
      <xdr:rowOff>0</xdr:rowOff>
    </xdr:from>
    <xdr:to>
      <xdr:col>37</xdr:col>
      <xdr:colOff>484876</xdr:colOff>
      <xdr:row>46</xdr:row>
      <xdr:rowOff>142524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849600" y="6096000"/>
          <a:ext cx="7190476" cy="2809524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57</xdr:row>
      <xdr:rowOff>0</xdr:rowOff>
    </xdr:from>
    <xdr:to>
      <xdr:col>36</xdr:col>
      <xdr:colOff>484876</xdr:colOff>
      <xdr:row>71</xdr:row>
      <xdr:rowOff>142524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240000" y="10858500"/>
          <a:ext cx="7190476" cy="2809524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81</xdr:row>
      <xdr:rowOff>0</xdr:rowOff>
    </xdr:from>
    <xdr:to>
      <xdr:col>37</xdr:col>
      <xdr:colOff>484876</xdr:colOff>
      <xdr:row>95</xdr:row>
      <xdr:rowOff>142524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849600" y="15430500"/>
          <a:ext cx="7190476" cy="2809524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5</xdr:row>
      <xdr:rowOff>0</xdr:rowOff>
    </xdr:from>
    <xdr:to>
      <xdr:col>49</xdr:col>
      <xdr:colOff>46781</xdr:colOff>
      <xdr:row>23</xdr:row>
      <xdr:rowOff>177348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164800" y="952500"/>
          <a:ext cx="6752381" cy="3619048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31</xdr:row>
      <xdr:rowOff>0</xdr:rowOff>
    </xdr:from>
    <xdr:to>
      <xdr:col>49</xdr:col>
      <xdr:colOff>46781</xdr:colOff>
      <xdr:row>49</xdr:row>
      <xdr:rowOff>177348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164800" y="5905500"/>
          <a:ext cx="6752381" cy="3619048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57</xdr:row>
      <xdr:rowOff>0</xdr:rowOff>
    </xdr:from>
    <xdr:to>
      <xdr:col>49</xdr:col>
      <xdr:colOff>46781</xdr:colOff>
      <xdr:row>75</xdr:row>
      <xdr:rowOff>177348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164800" y="10858500"/>
          <a:ext cx="6752381" cy="3619048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81</xdr:row>
      <xdr:rowOff>0</xdr:rowOff>
    </xdr:from>
    <xdr:to>
      <xdr:col>49</xdr:col>
      <xdr:colOff>46781</xdr:colOff>
      <xdr:row>99</xdr:row>
      <xdr:rowOff>177348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3164800" y="15430500"/>
          <a:ext cx="6752381" cy="36190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12</xdr:col>
      <xdr:colOff>533400</xdr:colOff>
      <xdr:row>23</xdr:row>
      <xdr:rowOff>104775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762000"/>
          <a:ext cx="6629400" cy="3343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25</xdr:col>
      <xdr:colOff>484876</xdr:colOff>
      <xdr:row>19</xdr:row>
      <xdr:rowOff>142524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952500"/>
          <a:ext cx="7190476" cy="2809524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5</xdr:row>
      <xdr:rowOff>0</xdr:rowOff>
    </xdr:from>
    <xdr:to>
      <xdr:col>37</xdr:col>
      <xdr:colOff>46781</xdr:colOff>
      <xdr:row>23</xdr:row>
      <xdr:rowOff>177348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49600" y="952500"/>
          <a:ext cx="6752381" cy="36190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27</xdr:row>
      <xdr:rowOff>0</xdr:rowOff>
    </xdr:from>
    <xdr:to>
      <xdr:col>14</xdr:col>
      <xdr:colOff>9525</xdr:colOff>
      <xdr:row>46</xdr:row>
      <xdr:rowOff>28575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4191000"/>
          <a:ext cx="6715125" cy="3648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12</xdr:col>
      <xdr:colOff>457200</xdr:colOff>
      <xdr:row>22</xdr:row>
      <xdr:rowOff>92807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8800" y="800100"/>
          <a:ext cx="5943600" cy="3293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27</xdr:row>
      <xdr:rowOff>0</xdr:rowOff>
    </xdr:from>
    <xdr:to>
      <xdr:col>26</xdr:col>
      <xdr:colOff>237257</xdr:colOff>
      <xdr:row>46</xdr:row>
      <xdr:rowOff>28119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44000" y="4991100"/>
          <a:ext cx="6942857" cy="3647619"/>
        </a:xfrm>
        <a:prstGeom prst="rect">
          <a:avLst/>
        </a:prstGeom>
      </xdr:spPr>
    </xdr:pic>
    <xdr:clientData/>
  </xdr:twoCellAnchor>
  <xdr:twoCellAnchor editAs="oneCell">
    <xdr:from>
      <xdr:col>14</xdr:col>
      <xdr:colOff>219075</xdr:colOff>
      <xdr:row>5</xdr:row>
      <xdr:rowOff>180975</xdr:rowOff>
    </xdr:from>
    <xdr:to>
      <xdr:col>25</xdr:col>
      <xdr:colOff>456332</xdr:colOff>
      <xdr:row>24</xdr:row>
      <xdr:rowOff>37644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53475" y="981075"/>
          <a:ext cx="6942857" cy="364761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6</xdr:row>
      <xdr:rowOff>0</xdr:rowOff>
    </xdr:from>
    <xdr:to>
      <xdr:col>37</xdr:col>
      <xdr:colOff>484876</xdr:colOff>
      <xdr:row>20</xdr:row>
      <xdr:rowOff>9174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49600" y="1200150"/>
          <a:ext cx="7190476" cy="2809524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28</xdr:row>
      <xdr:rowOff>0</xdr:rowOff>
    </xdr:from>
    <xdr:to>
      <xdr:col>38</xdr:col>
      <xdr:colOff>484876</xdr:colOff>
      <xdr:row>42</xdr:row>
      <xdr:rowOff>142524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459200" y="5572125"/>
          <a:ext cx="7190476" cy="2809524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6</xdr:row>
      <xdr:rowOff>0</xdr:rowOff>
    </xdr:from>
    <xdr:to>
      <xdr:col>49</xdr:col>
      <xdr:colOff>46781</xdr:colOff>
      <xdr:row>24</xdr:row>
      <xdr:rowOff>28123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164800" y="1200150"/>
          <a:ext cx="6752381" cy="3619048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28</xdr:row>
      <xdr:rowOff>0</xdr:rowOff>
    </xdr:from>
    <xdr:to>
      <xdr:col>50</xdr:col>
      <xdr:colOff>46781</xdr:colOff>
      <xdr:row>46</xdr:row>
      <xdr:rowOff>183698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774400" y="5572125"/>
          <a:ext cx="6752381" cy="36190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11</xdr:col>
      <xdr:colOff>457200</xdr:colOff>
      <xdr:row>28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800100"/>
          <a:ext cx="5943600" cy="4343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0</xdr:colOff>
      <xdr:row>6</xdr:row>
      <xdr:rowOff>0</xdr:rowOff>
    </xdr:from>
    <xdr:to>
      <xdr:col>24</xdr:col>
      <xdr:colOff>237257</xdr:colOff>
      <xdr:row>32</xdr:row>
      <xdr:rowOff>18429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1000125"/>
          <a:ext cx="6942857" cy="4971429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6</xdr:row>
      <xdr:rowOff>0</xdr:rowOff>
    </xdr:from>
    <xdr:to>
      <xdr:col>36</xdr:col>
      <xdr:colOff>484876</xdr:colOff>
      <xdr:row>34</xdr:row>
      <xdr:rowOff>46952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00" y="1200150"/>
          <a:ext cx="7190476" cy="5380952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6</xdr:row>
      <xdr:rowOff>0</xdr:rowOff>
    </xdr:from>
    <xdr:to>
      <xdr:col>48</xdr:col>
      <xdr:colOff>46781</xdr:colOff>
      <xdr:row>29</xdr:row>
      <xdr:rowOff>85167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555200" y="1200150"/>
          <a:ext cx="6752381" cy="446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C718"/>
  <sheetViews>
    <sheetView topLeftCell="AR637" zoomScale="75" zoomScaleNormal="75" workbookViewId="0">
      <selection activeCell="C53" sqref="C53"/>
    </sheetView>
  </sheetViews>
  <sheetFormatPr defaultRowHeight="15" x14ac:dyDescent="0.25"/>
  <sheetData>
    <row r="2" spans="1:54" ht="15.75" x14ac:dyDescent="0.25">
      <c r="A2" s="2" t="s">
        <v>37</v>
      </c>
      <c r="B2" s="5"/>
      <c r="AX2" s="2" t="s">
        <v>121</v>
      </c>
    </row>
    <row r="3" spans="1:54" ht="15.75" x14ac:dyDescent="0.25">
      <c r="A3" s="5" t="s">
        <v>38</v>
      </c>
      <c r="B3" s="5"/>
    </row>
    <row r="4" spans="1:54" ht="15.75" x14ac:dyDescent="0.25">
      <c r="A4" t="s">
        <v>48</v>
      </c>
      <c r="B4" s="5"/>
      <c r="Q4" t="s">
        <v>81</v>
      </c>
      <c r="AA4" t="s">
        <v>82</v>
      </c>
      <c r="AM4" t="s">
        <v>110</v>
      </c>
    </row>
    <row r="5" spans="1:54" ht="15.75" x14ac:dyDescent="0.25">
      <c r="A5" s="5" t="s">
        <v>1</v>
      </c>
      <c r="B5" s="5" t="s">
        <v>2</v>
      </c>
    </row>
    <row r="6" spans="1:54" x14ac:dyDescent="0.25">
      <c r="A6">
        <v>0</v>
      </c>
      <c r="B6">
        <v>95.2</v>
      </c>
    </row>
    <row r="7" spans="1:54" x14ac:dyDescent="0.25">
      <c r="A7">
        <v>4</v>
      </c>
      <c r="B7">
        <v>95.5</v>
      </c>
      <c r="AY7" t="s">
        <v>132</v>
      </c>
      <c r="AZ7" t="s">
        <v>133</v>
      </c>
      <c r="BA7" t="s">
        <v>134</v>
      </c>
      <c r="BB7" t="s">
        <v>135</v>
      </c>
    </row>
    <row r="8" spans="1:54" x14ac:dyDescent="0.25">
      <c r="A8">
        <v>8</v>
      </c>
      <c r="B8">
        <v>88.9</v>
      </c>
      <c r="AX8" t="s">
        <v>136</v>
      </c>
      <c r="AY8">
        <v>4.5141077089239499</v>
      </c>
      <c r="AZ8">
        <v>0.10149866455631799</v>
      </c>
      <c r="BA8">
        <v>44.474552730880902</v>
      </c>
      <c r="BB8" s="39">
        <v>1.08491651070393E-7</v>
      </c>
    </row>
    <row r="9" spans="1:54" x14ac:dyDescent="0.25">
      <c r="A9">
        <v>16</v>
      </c>
      <c r="B9">
        <v>42.3</v>
      </c>
      <c r="AX9" t="s">
        <v>137</v>
      </c>
      <c r="AY9">
        <v>-1.4335130029992401E-2</v>
      </c>
      <c r="AZ9">
        <v>4.6414233257471597E-3</v>
      </c>
      <c r="BA9">
        <v>-3.0885202714589299</v>
      </c>
      <c r="BB9">
        <v>2.7205095735187299E-2</v>
      </c>
    </row>
    <row r="10" spans="1:54" x14ac:dyDescent="0.25">
      <c r="A10">
        <v>32</v>
      </c>
      <c r="B10">
        <v>59.3</v>
      </c>
      <c r="AX10" t="s">
        <v>138</v>
      </c>
      <c r="AY10">
        <v>40.438366152924701</v>
      </c>
      <c r="AZ10">
        <v>58.916641787744503</v>
      </c>
      <c r="BA10">
        <v>0.68636576909134905</v>
      </c>
      <c r="BB10">
        <v>0.54177325629284001</v>
      </c>
    </row>
    <row r="11" spans="1:54" x14ac:dyDescent="0.25">
      <c r="A11">
        <v>64</v>
      </c>
      <c r="B11">
        <v>43.5</v>
      </c>
      <c r="AX11" t="s">
        <v>139</v>
      </c>
      <c r="AY11">
        <v>-9.0449798796790798E-2</v>
      </c>
      <c r="AZ11">
        <v>0.196673978908048</v>
      </c>
      <c r="BA11">
        <v>-0.45989713178620001</v>
      </c>
      <c r="BB11">
        <v>0.67687217618834805</v>
      </c>
    </row>
    <row r="12" spans="1:54" x14ac:dyDescent="0.25">
      <c r="A12">
        <v>94</v>
      </c>
      <c r="B12">
        <v>27.2</v>
      </c>
      <c r="AX12" t="s">
        <v>140</v>
      </c>
      <c r="AY12">
        <v>61.168066331951003</v>
      </c>
      <c r="AZ12">
        <v>60.728695584969202</v>
      </c>
      <c r="BA12">
        <v>1.0072349775135101</v>
      </c>
      <c r="BB12">
        <v>0.38802138893580601</v>
      </c>
    </row>
    <row r="13" spans="1:54" x14ac:dyDescent="0.25">
      <c r="AX13" t="s">
        <v>141</v>
      </c>
      <c r="AY13">
        <v>-7.0970143692672396E-3</v>
      </c>
      <c r="AZ13">
        <v>1.4053445900522699E-2</v>
      </c>
      <c r="BA13">
        <v>-0.50500172125067899</v>
      </c>
      <c r="BB13">
        <v>0.64831990771077896</v>
      </c>
    </row>
    <row r="14" spans="1:54" ht="15.75" x14ac:dyDescent="0.25">
      <c r="A14" s="2" t="s">
        <v>37</v>
      </c>
      <c r="B14" s="5"/>
      <c r="AX14" t="s">
        <v>142</v>
      </c>
      <c r="AY14">
        <v>100.393272788244</v>
      </c>
      <c r="AZ14">
        <v>13.545708574914499</v>
      </c>
      <c r="BA14">
        <v>7.4114449039722698</v>
      </c>
      <c r="BB14">
        <v>1.7684243033027299E-3</v>
      </c>
    </row>
    <row r="15" spans="1:54" ht="15.75" x14ac:dyDescent="0.25">
      <c r="A15" s="5" t="s">
        <v>38</v>
      </c>
      <c r="B15" s="5"/>
      <c r="AX15" t="s">
        <v>143</v>
      </c>
      <c r="AY15">
        <v>2.6841557690934299</v>
      </c>
      <c r="AZ15">
        <v>1.7175089817544</v>
      </c>
      <c r="BA15">
        <v>1.56281905807073</v>
      </c>
      <c r="BB15">
        <v>0.19313119467158299</v>
      </c>
    </row>
    <row r="16" spans="1:54" ht="15.75" x14ac:dyDescent="0.25">
      <c r="A16" t="s">
        <v>49</v>
      </c>
      <c r="B16" s="5"/>
      <c r="AX16" t="s">
        <v>144</v>
      </c>
      <c r="AY16" s="39">
        <v>1.65567061114941E-5</v>
      </c>
      <c r="AZ16">
        <v>1.1848124791711301E-4</v>
      </c>
      <c r="BA16">
        <v>0.13974115231362999</v>
      </c>
      <c r="BB16">
        <v>0.89561833776733102</v>
      </c>
    </row>
    <row r="17" spans="1:54" ht="15.75" x14ac:dyDescent="0.25">
      <c r="A17" s="5" t="s">
        <v>1</v>
      </c>
      <c r="B17" s="5" t="s">
        <v>2</v>
      </c>
    </row>
    <row r="18" spans="1:54" x14ac:dyDescent="0.25">
      <c r="A18">
        <v>0</v>
      </c>
      <c r="B18">
        <v>98.3</v>
      </c>
    </row>
    <row r="19" spans="1:54" x14ac:dyDescent="0.25">
      <c r="A19">
        <v>0</v>
      </c>
      <c r="B19">
        <v>102.27</v>
      </c>
      <c r="AY19" t="s">
        <v>145</v>
      </c>
      <c r="AZ19" t="s">
        <v>146</v>
      </c>
      <c r="BA19" t="s">
        <v>147</v>
      </c>
    </row>
    <row r="20" spans="1:54" x14ac:dyDescent="0.25">
      <c r="A20">
        <v>1</v>
      </c>
      <c r="B20">
        <v>102.67</v>
      </c>
      <c r="AX20" t="s">
        <v>120</v>
      </c>
      <c r="AY20">
        <v>61.345750000000002</v>
      </c>
      <c r="AZ20">
        <v>62.926830000000002</v>
      </c>
      <c r="BA20" s="7">
        <v>61.344349999999999</v>
      </c>
      <c r="BB20" s="7"/>
    </row>
    <row r="21" spans="1:54" x14ac:dyDescent="0.25">
      <c r="A21">
        <v>1</v>
      </c>
      <c r="B21">
        <v>104.5</v>
      </c>
      <c r="AX21" t="s">
        <v>119</v>
      </c>
      <c r="AY21" s="7">
        <v>61.508020000000002</v>
      </c>
      <c r="AZ21">
        <v>63.197279999999999</v>
      </c>
      <c r="BA21">
        <v>61.56071</v>
      </c>
    </row>
    <row r="22" spans="1:54" x14ac:dyDescent="0.25">
      <c r="A22">
        <v>3</v>
      </c>
      <c r="B22">
        <v>95.19</v>
      </c>
    </row>
    <row r="23" spans="1:54" x14ac:dyDescent="0.25">
      <c r="A23">
        <v>3</v>
      </c>
      <c r="B23">
        <v>95.43</v>
      </c>
      <c r="AX23" t="s">
        <v>148</v>
      </c>
    </row>
    <row r="24" spans="1:54" x14ac:dyDescent="0.25">
      <c r="A24">
        <v>7</v>
      </c>
      <c r="B24">
        <v>92.66</v>
      </c>
    </row>
    <row r="25" spans="1:54" x14ac:dyDescent="0.25">
      <c r="A25">
        <v>7</v>
      </c>
      <c r="B25">
        <v>88.86</v>
      </c>
      <c r="AM25" t="s">
        <v>110</v>
      </c>
    </row>
    <row r="26" spans="1:54" x14ac:dyDescent="0.25">
      <c r="A26">
        <v>14</v>
      </c>
      <c r="B26">
        <v>74.86</v>
      </c>
    </row>
    <row r="27" spans="1:54" x14ac:dyDescent="0.25">
      <c r="A27">
        <v>14</v>
      </c>
      <c r="B27">
        <v>87.1</v>
      </c>
    </row>
    <row r="28" spans="1:54" x14ac:dyDescent="0.25">
      <c r="A28">
        <v>30</v>
      </c>
      <c r="B28">
        <v>9.57</v>
      </c>
      <c r="AY28" t="s">
        <v>145</v>
      </c>
      <c r="AZ28" t="s">
        <v>146</v>
      </c>
      <c r="BA28" t="s">
        <v>147</v>
      </c>
    </row>
    <row r="29" spans="1:54" x14ac:dyDescent="0.25">
      <c r="A29">
        <v>30</v>
      </c>
      <c r="B29">
        <v>10.14</v>
      </c>
      <c r="AX29" t="s">
        <v>120</v>
      </c>
      <c r="AY29">
        <v>166.75460000000001</v>
      </c>
      <c r="AZ29">
        <v>175.88810000000001</v>
      </c>
      <c r="BA29" s="7">
        <v>171.40870000000001</v>
      </c>
    </row>
    <row r="30" spans="1:54" x14ac:dyDescent="0.25">
      <c r="A30">
        <v>59</v>
      </c>
      <c r="B30">
        <v>3.1</v>
      </c>
      <c r="AX30" t="s">
        <v>119</v>
      </c>
      <c r="AY30" s="7">
        <v>163.62100000000001</v>
      </c>
      <c r="AZ30">
        <v>169.62100000000001</v>
      </c>
      <c r="BA30">
        <v>166.18600000000001</v>
      </c>
    </row>
    <row r="31" spans="1:54" x14ac:dyDescent="0.25">
      <c r="A31">
        <v>59</v>
      </c>
      <c r="B31">
        <v>2.34</v>
      </c>
    </row>
    <row r="32" spans="1:54" x14ac:dyDescent="0.25">
      <c r="A32">
        <v>90</v>
      </c>
      <c r="B32">
        <v>3.28</v>
      </c>
      <c r="AX32" t="s">
        <v>148</v>
      </c>
    </row>
    <row r="33" spans="1:54" x14ac:dyDescent="0.25">
      <c r="A33">
        <v>90</v>
      </c>
      <c r="B33">
        <v>1.44</v>
      </c>
    </row>
    <row r="34" spans="1:54" x14ac:dyDescent="0.25">
      <c r="A34">
        <v>120</v>
      </c>
      <c r="B34">
        <v>1.02</v>
      </c>
    </row>
    <row r="35" spans="1:54" x14ac:dyDescent="0.25">
      <c r="A35">
        <v>120</v>
      </c>
      <c r="B35">
        <v>1.25</v>
      </c>
    </row>
    <row r="36" spans="1:54" x14ac:dyDescent="0.25">
      <c r="A36">
        <v>181</v>
      </c>
      <c r="B36">
        <v>1.41</v>
      </c>
    </row>
    <row r="37" spans="1:54" x14ac:dyDescent="0.25">
      <c r="A37">
        <v>276</v>
      </c>
      <c r="B37">
        <v>0.61</v>
      </c>
    </row>
    <row r="38" spans="1:54" x14ac:dyDescent="0.25">
      <c r="A38">
        <v>276</v>
      </c>
      <c r="B38">
        <v>0.89</v>
      </c>
    </row>
    <row r="41" spans="1:54" ht="15.75" x14ac:dyDescent="0.25">
      <c r="A41" s="2" t="s">
        <v>39</v>
      </c>
      <c r="B41" s="5"/>
    </row>
    <row r="42" spans="1:54" ht="15.75" x14ac:dyDescent="0.25">
      <c r="A42" s="5" t="s">
        <v>38</v>
      </c>
      <c r="B42" s="5"/>
    </row>
    <row r="43" spans="1:54" ht="15.75" x14ac:dyDescent="0.25">
      <c r="A43" t="s">
        <v>50</v>
      </c>
      <c r="B43" s="5"/>
    </row>
    <row r="44" spans="1:54" ht="15.75" x14ac:dyDescent="0.25">
      <c r="A44" s="5" t="s">
        <v>1</v>
      </c>
      <c r="B44" s="5" t="s">
        <v>2</v>
      </c>
    </row>
    <row r="45" spans="1:54" x14ac:dyDescent="0.25">
      <c r="A45" s="26">
        <v>0</v>
      </c>
      <c r="B45" s="27">
        <v>97.2</v>
      </c>
      <c r="AM45" t="s">
        <v>110</v>
      </c>
    </row>
    <row r="46" spans="1:54" x14ac:dyDescent="0.25">
      <c r="A46" s="26">
        <v>0</v>
      </c>
      <c r="B46" s="27">
        <v>98.8</v>
      </c>
      <c r="AZ46" t="s">
        <v>145</v>
      </c>
      <c r="BA46" t="s">
        <v>146</v>
      </c>
      <c r="BB46" t="s">
        <v>147</v>
      </c>
    </row>
    <row r="47" spans="1:54" x14ac:dyDescent="0.25">
      <c r="A47" s="26">
        <v>7</v>
      </c>
      <c r="B47" s="27">
        <v>94.7</v>
      </c>
      <c r="AY47" t="s">
        <v>120</v>
      </c>
      <c r="AZ47" s="45">
        <v>72.835920000000002</v>
      </c>
      <c r="BA47" s="46">
        <v>80.75309</v>
      </c>
      <c r="BB47" s="46">
        <v>78.17098</v>
      </c>
    </row>
    <row r="48" spans="1:54" x14ac:dyDescent="0.25">
      <c r="A48" s="26">
        <v>7</v>
      </c>
      <c r="B48" s="27">
        <v>94.1</v>
      </c>
      <c r="AY48" t="s">
        <v>119</v>
      </c>
      <c r="AZ48" s="45">
        <v>70.918750000000003</v>
      </c>
      <c r="BA48" s="46">
        <v>76.918750000000003</v>
      </c>
      <c r="BB48" s="46">
        <v>74.97569</v>
      </c>
    </row>
    <row r="49" spans="1:51" x14ac:dyDescent="0.25">
      <c r="A49" s="26">
        <v>14</v>
      </c>
      <c r="B49" s="27">
        <v>100.7</v>
      </c>
    </row>
    <row r="50" spans="1:51" x14ac:dyDescent="0.25">
      <c r="A50" s="26">
        <v>14</v>
      </c>
      <c r="B50" s="27">
        <v>95.5</v>
      </c>
      <c r="AY50" t="s">
        <v>148</v>
      </c>
    </row>
    <row r="51" spans="1:51" x14ac:dyDescent="0.25">
      <c r="A51" s="28">
        <v>30</v>
      </c>
      <c r="B51" s="27">
        <v>93.9</v>
      </c>
    </row>
    <row r="52" spans="1:51" x14ac:dyDescent="0.25">
      <c r="A52" s="28">
        <v>30</v>
      </c>
      <c r="B52" s="27">
        <v>95.8</v>
      </c>
    </row>
    <row r="53" spans="1:51" x14ac:dyDescent="0.25">
      <c r="A53" s="28">
        <v>45</v>
      </c>
      <c r="B53" s="27">
        <v>91.3</v>
      </c>
    </row>
    <row r="54" spans="1:51" x14ac:dyDescent="0.25">
      <c r="A54" s="28">
        <v>45</v>
      </c>
      <c r="B54" s="27">
        <v>97.4</v>
      </c>
    </row>
    <row r="55" spans="1:51" x14ac:dyDescent="0.25">
      <c r="A55" s="28">
        <v>58</v>
      </c>
      <c r="B55" s="27">
        <v>96</v>
      </c>
    </row>
    <row r="56" spans="1:51" x14ac:dyDescent="0.25">
      <c r="A56" s="28">
        <v>58</v>
      </c>
      <c r="B56" s="27">
        <v>94.8</v>
      </c>
    </row>
    <row r="57" spans="1:51" x14ac:dyDescent="0.25">
      <c r="A57" s="28">
        <v>100</v>
      </c>
      <c r="B57" s="27">
        <v>85.6</v>
      </c>
    </row>
    <row r="58" spans="1:51" x14ac:dyDescent="0.25">
      <c r="A58" s="28">
        <v>100</v>
      </c>
      <c r="B58" s="27">
        <v>89.7</v>
      </c>
    </row>
    <row r="60" spans="1:51" ht="15.75" x14ac:dyDescent="0.25">
      <c r="A60" s="2" t="s">
        <v>39</v>
      </c>
      <c r="B60" s="5"/>
    </row>
    <row r="61" spans="1:51" ht="15.75" x14ac:dyDescent="0.25">
      <c r="A61" s="5" t="s">
        <v>38</v>
      </c>
      <c r="B61" s="5"/>
    </row>
    <row r="62" spans="1:51" ht="15.75" x14ac:dyDescent="0.25">
      <c r="A62" t="s">
        <v>51</v>
      </c>
      <c r="B62" s="5"/>
    </row>
    <row r="63" spans="1:51" ht="15.75" x14ac:dyDescent="0.25">
      <c r="A63" s="5" t="s">
        <v>1</v>
      </c>
      <c r="B63" s="5" t="s">
        <v>2</v>
      </c>
      <c r="E63" t="s">
        <v>72</v>
      </c>
    </row>
    <row r="64" spans="1:51" x14ac:dyDescent="0.25">
      <c r="A64">
        <v>0</v>
      </c>
      <c r="B64">
        <v>97.1</v>
      </c>
    </row>
    <row r="65" spans="1:54" x14ac:dyDescent="0.25">
      <c r="A65">
        <v>0</v>
      </c>
      <c r="B65">
        <v>101</v>
      </c>
    </row>
    <row r="66" spans="1:54" x14ac:dyDescent="0.25">
      <c r="A66">
        <v>7</v>
      </c>
      <c r="B66">
        <v>81.400000000000006</v>
      </c>
      <c r="AM66" t="s">
        <v>110</v>
      </c>
    </row>
    <row r="67" spans="1:54" x14ac:dyDescent="0.25">
      <c r="A67">
        <v>7</v>
      </c>
      <c r="B67">
        <v>80.2</v>
      </c>
    </row>
    <row r="68" spans="1:54" x14ac:dyDescent="0.25">
      <c r="A68">
        <v>14</v>
      </c>
      <c r="B68">
        <v>62.9</v>
      </c>
    </row>
    <row r="69" spans="1:54" x14ac:dyDescent="0.25">
      <c r="A69">
        <v>14</v>
      </c>
      <c r="B69">
        <v>60.8</v>
      </c>
      <c r="AZ69" t="s">
        <v>145</v>
      </c>
      <c r="BA69" t="s">
        <v>146</v>
      </c>
      <c r="BB69" t="s">
        <v>147</v>
      </c>
    </row>
    <row r="70" spans="1:54" x14ac:dyDescent="0.25">
      <c r="A70">
        <v>30</v>
      </c>
      <c r="B70">
        <v>46.3</v>
      </c>
      <c r="AY70" t="s">
        <v>120</v>
      </c>
      <c r="AZ70" s="46">
        <v>96.646190000000004</v>
      </c>
      <c r="BA70" s="45">
        <v>72.421390000000002</v>
      </c>
      <c r="BB70" s="46">
        <v>74.253720000000001</v>
      </c>
    </row>
    <row r="71" spans="1:54" x14ac:dyDescent="0.25">
      <c r="A71">
        <v>30</v>
      </c>
      <c r="B71">
        <v>52.2</v>
      </c>
      <c r="AY71" t="s">
        <v>119</v>
      </c>
      <c r="AZ71" s="46">
        <v>95.191469999999995</v>
      </c>
      <c r="BA71" s="45">
        <v>69.996859999999998</v>
      </c>
      <c r="BB71" s="46">
        <v>72.314089999999993</v>
      </c>
    </row>
    <row r="72" spans="1:54" x14ac:dyDescent="0.25">
      <c r="A72">
        <v>61</v>
      </c>
      <c r="B72">
        <v>36.1</v>
      </c>
    </row>
    <row r="73" spans="1:54" x14ac:dyDescent="0.25">
      <c r="A73">
        <v>61</v>
      </c>
      <c r="B73">
        <v>45</v>
      </c>
      <c r="AY73" t="s">
        <v>148</v>
      </c>
    </row>
    <row r="74" spans="1:54" x14ac:dyDescent="0.25">
      <c r="A74">
        <v>120</v>
      </c>
      <c r="B74">
        <v>34.299999999999997</v>
      </c>
    </row>
    <row r="75" spans="1:54" x14ac:dyDescent="0.25">
      <c r="A75">
        <v>120</v>
      </c>
      <c r="B75">
        <v>31</v>
      </c>
    </row>
    <row r="77" spans="1:54" ht="15.75" x14ac:dyDescent="0.25">
      <c r="A77" s="2" t="s">
        <v>40</v>
      </c>
      <c r="B77" s="5"/>
    </row>
    <row r="78" spans="1:54" ht="15.75" x14ac:dyDescent="0.25">
      <c r="A78" s="5" t="s">
        <v>38</v>
      </c>
      <c r="B78" s="5"/>
    </row>
    <row r="79" spans="1:54" ht="15.75" x14ac:dyDescent="0.25">
      <c r="A79" t="s">
        <v>52</v>
      </c>
      <c r="B79" s="5"/>
    </row>
    <row r="80" spans="1:54" ht="15.75" x14ac:dyDescent="0.25">
      <c r="A80" s="5" t="s">
        <v>1</v>
      </c>
      <c r="B80" s="5" t="s">
        <v>2</v>
      </c>
    </row>
    <row r="81" spans="1:54" x14ac:dyDescent="0.25">
      <c r="A81">
        <v>0</v>
      </c>
      <c r="B81">
        <v>98.4</v>
      </c>
    </row>
    <row r="82" spans="1:54" x14ac:dyDescent="0.25">
      <c r="A82">
        <v>0</v>
      </c>
      <c r="B82">
        <v>98.4</v>
      </c>
    </row>
    <row r="83" spans="1:54" x14ac:dyDescent="0.25">
      <c r="A83">
        <v>3</v>
      </c>
      <c r="B83">
        <v>94.5</v>
      </c>
      <c r="E83" t="s">
        <v>72</v>
      </c>
    </row>
    <row r="84" spans="1:54" x14ac:dyDescent="0.25">
      <c r="A84">
        <v>3</v>
      </c>
      <c r="B84">
        <v>94.6</v>
      </c>
    </row>
    <row r="85" spans="1:54" x14ac:dyDescent="0.25">
      <c r="A85">
        <v>7</v>
      </c>
      <c r="B85">
        <v>90.3</v>
      </c>
    </row>
    <row r="86" spans="1:54" x14ac:dyDescent="0.25">
      <c r="A86">
        <v>7</v>
      </c>
      <c r="B86">
        <v>89</v>
      </c>
      <c r="AM86" t="s">
        <v>110</v>
      </c>
    </row>
    <row r="87" spans="1:54" x14ac:dyDescent="0.25">
      <c r="A87">
        <v>14</v>
      </c>
      <c r="B87">
        <v>73.599999999999994</v>
      </c>
    </row>
    <row r="88" spans="1:54" x14ac:dyDescent="0.25">
      <c r="A88">
        <v>14</v>
      </c>
      <c r="B88">
        <v>77.8</v>
      </c>
    </row>
    <row r="89" spans="1:54" x14ac:dyDescent="0.25">
      <c r="A89">
        <v>30</v>
      </c>
      <c r="B89">
        <v>56.1</v>
      </c>
      <c r="AZ89" t="s">
        <v>145</v>
      </c>
      <c r="BA89" t="s">
        <v>146</v>
      </c>
      <c r="BB89" t="s">
        <v>147</v>
      </c>
    </row>
    <row r="90" spans="1:54" x14ac:dyDescent="0.25">
      <c r="A90">
        <v>30</v>
      </c>
      <c r="B90">
        <v>56.5</v>
      </c>
      <c r="AY90" t="s">
        <v>120</v>
      </c>
      <c r="AZ90" s="46" t="s">
        <v>197</v>
      </c>
      <c r="BA90" s="45">
        <v>147.9136</v>
      </c>
      <c r="BB90" s="46">
        <v>152.7774</v>
      </c>
    </row>
    <row r="91" spans="1:54" x14ac:dyDescent="0.25">
      <c r="A91">
        <v>59</v>
      </c>
      <c r="B91">
        <v>33.200000000000003</v>
      </c>
      <c r="AY91" t="s">
        <v>119</v>
      </c>
      <c r="AZ91" s="46">
        <v>159.7362</v>
      </c>
      <c r="BA91" s="45">
        <v>140.5849</v>
      </c>
      <c r="BB91" s="46">
        <v>146.9145</v>
      </c>
    </row>
    <row r="92" spans="1:54" x14ac:dyDescent="0.25">
      <c r="A92">
        <v>59</v>
      </c>
      <c r="B92">
        <v>34.9</v>
      </c>
    </row>
    <row r="93" spans="1:54" x14ac:dyDescent="0.25">
      <c r="A93">
        <v>92</v>
      </c>
      <c r="B93">
        <v>23.5</v>
      </c>
      <c r="AY93" t="s">
        <v>198</v>
      </c>
    </row>
    <row r="94" spans="1:54" x14ac:dyDescent="0.25">
      <c r="A94">
        <v>92</v>
      </c>
      <c r="B94">
        <v>21.7</v>
      </c>
    </row>
    <row r="95" spans="1:54" x14ac:dyDescent="0.25">
      <c r="A95">
        <v>120</v>
      </c>
      <c r="B95">
        <v>16.7</v>
      </c>
    </row>
    <row r="96" spans="1:54" x14ac:dyDescent="0.25">
      <c r="A96">
        <v>120</v>
      </c>
      <c r="B96">
        <v>15.8</v>
      </c>
    </row>
    <row r="97" spans="1:2" x14ac:dyDescent="0.25">
      <c r="A97">
        <v>0</v>
      </c>
      <c r="B97">
        <v>98.2</v>
      </c>
    </row>
    <row r="98" spans="1:2" x14ac:dyDescent="0.25">
      <c r="A98">
        <v>0</v>
      </c>
      <c r="B98">
        <v>97.5</v>
      </c>
    </row>
    <row r="99" spans="1:2" x14ac:dyDescent="0.25">
      <c r="A99">
        <v>3</v>
      </c>
      <c r="B99">
        <v>89.6</v>
      </c>
    </row>
    <row r="100" spans="1:2" x14ac:dyDescent="0.25">
      <c r="A100">
        <v>3</v>
      </c>
      <c r="B100">
        <v>91.3</v>
      </c>
    </row>
    <row r="101" spans="1:2" x14ac:dyDescent="0.25">
      <c r="A101">
        <v>7</v>
      </c>
      <c r="B101">
        <v>85.1</v>
      </c>
    </row>
    <row r="102" spans="1:2" x14ac:dyDescent="0.25">
      <c r="A102">
        <v>7</v>
      </c>
      <c r="B102">
        <v>86.5</v>
      </c>
    </row>
    <row r="103" spans="1:2" x14ac:dyDescent="0.25">
      <c r="A103">
        <v>14</v>
      </c>
      <c r="B103">
        <v>75.7</v>
      </c>
    </row>
    <row r="104" spans="1:2" x14ac:dyDescent="0.25">
      <c r="A104">
        <v>14</v>
      </c>
      <c r="B104">
        <v>77.3</v>
      </c>
    </row>
    <row r="105" spans="1:2" x14ac:dyDescent="0.25">
      <c r="A105">
        <v>30</v>
      </c>
      <c r="B105">
        <v>57.4</v>
      </c>
    </row>
    <row r="106" spans="1:2" x14ac:dyDescent="0.25">
      <c r="A106">
        <v>30</v>
      </c>
      <c r="B106">
        <v>52.6</v>
      </c>
    </row>
    <row r="107" spans="1:2" x14ac:dyDescent="0.25">
      <c r="A107">
        <v>59</v>
      </c>
      <c r="B107">
        <v>30.1</v>
      </c>
    </row>
    <row r="108" spans="1:2" x14ac:dyDescent="0.25">
      <c r="A108">
        <v>59</v>
      </c>
      <c r="B108">
        <v>29.8</v>
      </c>
    </row>
    <row r="109" spans="1:2" x14ac:dyDescent="0.25">
      <c r="A109">
        <v>92</v>
      </c>
      <c r="B109">
        <v>20.8</v>
      </c>
    </row>
    <row r="110" spans="1:2" x14ac:dyDescent="0.25">
      <c r="A110">
        <v>92</v>
      </c>
      <c r="B110">
        <v>19</v>
      </c>
    </row>
    <row r="111" spans="1:2" x14ac:dyDescent="0.25">
      <c r="A111">
        <v>120</v>
      </c>
      <c r="B111">
        <v>15.6</v>
      </c>
    </row>
    <row r="112" spans="1:2" x14ac:dyDescent="0.25">
      <c r="A112">
        <v>120</v>
      </c>
      <c r="B112">
        <v>16.5</v>
      </c>
    </row>
    <row r="114" spans="1:54" ht="15.75" x14ac:dyDescent="0.25">
      <c r="A114" s="2" t="s">
        <v>40</v>
      </c>
      <c r="B114" s="5"/>
    </row>
    <row r="115" spans="1:54" ht="15.75" x14ac:dyDescent="0.25">
      <c r="A115" s="5" t="s">
        <v>38</v>
      </c>
      <c r="B115" s="5"/>
      <c r="E115" t="s">
        <v>72</v>
      </c>
      <c r="AM115" t="s">
        <v>110</v>
      </c>
    </row>
    <row r="116" spans="1:54" ht="15.75" x14ac:dyDescent="0.25">
      <c r="A116" t="s">
        <v>53</v>
      </c>
      <c r="B116" s="5"/>
    </row>
    <row r="117" spans="1:54" ht="15.75" x14ac:dyDescent="0.25">
      <c r="A117" s="5" t="s">
        <v>1</v>
      </c>
      <c r="B117" s="5" t="s">
        <v>2</v>
      </c>
      <c r="AZ117" t="s">
        <v>145</v>
      </c>
      <c r="BA117" t="s">
        <v>146</v>
      </c>
      <c r="BB117" t="s">
        <v>147</v>
      </c>
    </row>
    <row r="118" spans="1:54" x14ac:dyDescent="0.25">
      <c r="A118">
        <v>0</v>
      </c>
      <c r="B118">
        <v>98.8</v>
      </c>
      <c r="AY118" t="s">
        <v>120</v>
      </c>
      <c r="AZ118" s="46">
        <v>98.095339999999993</v>
      </c>
      <c r="BA118" s="45">
        <v>72.562389999999994</v>
      </c>
      <c r="BB118" s="46">
        <v>79.145079999999993</v>
      </c>
    </row>
    <row r="119" spans="1:54" x14ac:dyDescent="0.25">
      <c r="A119">
        <v>0</v>
      </c>
      <c r="B119">
        <v>99.3</v>
      </c>
      <c r="AY119" t="s">
        <v>119</v>
      </c>
      <c r="AZ119" s="46">
        <v>95.777569999999997</v>
      </c>
      <c r="BA119" s="45">
        <v>68.699449999999999</v>
      </c>
      <c r="BB119" s="46">
        <v>76.054730000000006</v>
      </c>
    </row>
    <row r="120" spans="1:54" x14ac:dyDescent="0.25">
      <c r="A120">
        <v>3</v>
      </c>
      <c r="B120">
        <v>90</v>
      </c>
    </row>
    <row r="121" spans="1:54" x14ac:dyDescent="0.25">
      <c r="A121">
        <v>3</v>
      </c>
      <c r="B121">
        <v>89.4</v>
      </c>
      <c r="AY121" t="s">
        <v>199</v>
      </c>
    </row>
    <row r="122" spans="1:54" x14ac:dyDescent="0.25">
      <c r="A122">
        <v>7</v>
      </c>
      <c r="B122">
        <v>77.3</v>
      </c>
    </row>
    <row r="123" spans="1:54" x14ac:dyDescent="0.25">
      <c r="A123">
        <v>7</v>
      </c>
      <c r="B123">
        <v>79.099999999999994</v>
      </c>
    </row>
    <row r="124" spans="1:54" x14ac:dyDescent="0.25">
      <c r="A124">
        <v>14</v>
      </c>
      <c r="B124">
        <v>69.7</v>
      </c>
    </row>
    <row r="125" spans="1:54" x14ac:dyDescent="0.25">
      <c r="A125">
        <v>14</v>
      </c>
      <c r="B125">
        <v>66.8</v>
      </c>
    </row>
    <row r="126" spans="1:54" x14ac:dyDescent="0.25">
      <c r="A126">
        <v>30</v>
      </c>
      <c r="B126">
        <v>53</v>
      </c>
    </row>
    <row r="127" spans="1:54" x14ac:dyDescent="0.25">
      <c r="A127">
        <v>30</v>
      </c>
      <c r="B127">
        <v>50.7</v>
      </c>
    </row>
    <row r="128" spans="1:54" x14ac:dyDescent="0.25">
      <c r="A128">
        <v>59</v>
      </c>
      <c r="B128">
        <v>32.5</v>
      </c>
    </row>
    <row r="129" spans="1:54" x14ac:dyDescent="0.25">
      <c r="A129">
        <v>59</v>
      </c>
      <c r="B129">
        <v>32</v>
      </c>
    </row>
    <row r="130" spans="1:54" x14ac:dyDescent="0.25">
      <c r="A130">
        <v>92</v>
      </c>
      <c r="B130">
        <v>22.9</v>
      </c>
    </row>
    <row r="131" spans="1:54" x14ac:dyDescent="0.25">
      <c r="A131">
        <v>92</v>
      </c>
      <c r="B131">
        <v>24.5</v>
      </c>
    </row>
    <row r="132" spans="1:54" x14ac:dyDescent="0.25">
      <c r="A132">
        <v>120</v>
      </c>
      <c r="B132">
        <v>15.8</v>
      </c>
    </row>
    <row r="133" spans="1:54" x14ac:dyDescent="0.25">
      <c r="A133">
        <v>120</v>
      </c>
      <c r="B133">
        <v>12.4</v>
      </c>
    </row>
    <row r="135" spans="1:54" ht="15.75" x14ac:dyDescent="0.25">
      <c r="A135" s="2" t="s">
        <v>40</v>
      </c>
      <c r="B135" s="5"/>
    </row>
    <row r="136" spans="1:54" ht="15.75" x14ac:dyDescent="0.25">
      <c r="A136" s="5" t="s">
        <v>38</v>
      </c>
      <c r="B136" s="5"/>
      <c r="AM136" t="s">
        <v>110</v>
      </c>
    </row>
    <row r="137" spans="1:54" ht="15.75" x14ac:dyDescent="0.25">
      <c r="A137" t="s">
        <v>54</v>
      </c>
      <c r="B137" s="5"/>
      <c r="E137" t="s">
        <v>72</v>
      </c>
    </row>
    <row r="138" spans="1:54" ht="15.75" x14ac:dyDescent="0.25">
      <c r="A138" s="5" t="s">
        <v>1</v>
      </c>
      <c r="B138" s="5" t="s">
        <v>2</v>
      </c>
    </row>
    <row r="139" spans="1:54" x14ac:dyDescent="0.25">
      <c r="A139">
        <v>0</v>
      </c>
      <c r="B139">
        <v>100.2</v>
      </c>
      <c r="AZ139" t="s">
        <v>145</v>
      </c>
      <c r="BA139" t="s">
        <v>146</v>
      </c>
      <c r="BB139" t="s">
        <v>147</v>
      </c>
    </row>
    <row r="140" spans="1:54" x14ac:dyDescent="0.25">
      <c r="A140">
        <v>0</v>
      </c>
      <c r="B140">
        <v>100.3</v>
      </c>
      <c r="AY140" t="s">
        <v>120</v>
      </c>
      <c r="AZ140" s="46">
        <v>77.061949999999996</v>
      </c>
      <c r="BA140" s="46">
        <v>76.073080000000004</v>
      </c>
      <c r="BB140" s="45">
        <v>73.25949</v>
      </c>
    </row>
    <row r="141" spans="1:54" x14ac:dyDescent="0.25">
      <c r="A141">
        <v>3</v>
      </c>
      <c r="B141">
        <v>94.7</v>
      </c>
      <c r="AY141" t="s">
        <v>119</v>
      </c>
      <c r="AZ141" s="46">
        <v>74.74418</v>
      </c>
      <c r="BA141" s="46">
        <v>72.210120000000003</v>
      </c>
      <c r="BB141" s="45">
        <v>70.169129999999996</v>
      </c>
    </row>
    <row r="142" spans="1:54" x14ac:dyDescent="0.25">
      <c r="A142">
        <v>3</v>
      </c>
      <c r="B142">
        <v>95.5</v>
      </c>
    </row>
    <row r="143" spans="1:54" x14ac:dyDescent="0.25">
      <c r="A143">
        <v>7</v>
      </c>
      <c r="B143">
        <v>88</v>
      </c>
      <c r="AY143" t="s">
        <v>199</v>
      </c>
    </row>
    <row r="144" spans="1:54" x14ac:dyDescent="0.25">
      <c r="A144">
        <v>7</v>
      </c>
      <c r="B144">
        <v>86.2</v>
      </c>
    </row>
    <row r="145" spans="1:39" x14ac:dyDescent="0.25">
      <c r="A145">
        <v>14</v>
      </c>
      <c r="B145">
        <v>81.900000000000006</v>
      </c>
    </row>
    <row r="146" spans="1:39" x14ac:dyDescent="0.25">
      <c r="A146">
        <v>14</v>
      </c>
      <c r="B146">
        <v>81.7</v>
      </c>
    </row>
    <row r="147" spans="1:39" x14ac:dyDescent="0.25">
      <c r="A147">
        <v>30</v>
      </c>
      <c r="B147">
        <v>67.599999999999994</v>
      </c>
    </row>
    <row r="148" spans="1:39" x14ac:dyDescent="0.25">
      <c r="A148">
        <v>30</v>
      </c>
      <c r="B148">
        <v>65.3</v>
      </c>
    </row>
    <row r="149" spans="1:39" x14ac:dyDescent="0.25">
      <c r="A149">
        <v>59</v>
      </c>
      <c r="B149">
        <v>47.9</v>
      </c>
    </row>
    <row r="150" spans="1:39" x14ac:dyDescent="0.25">
      <c r="A150">
        <v>59</v>
      </c>
      <c r="B150">
        <v>41.6</v>
      </c>
    </row>
    <row r="151" spans="1:39" x14ac:dyDescent="0.25">
      <c r="A151">
        <v>92</v>
      </c>
      <c r="B151">
        <v>32.5</v>
      </c>
    </row>
    <row r="152" spans="1:39" x14ac:dyDescent="0.25">
      <c r="A152">
        <v>92</v>
      </c>
      <c r="B152">
        <v>30.7</v>
      </c>
    </row>
    <row r="153" spans="1:39" x14ac:dyDescent="0.25">
      <c r="A153">
        <v>120</v>
      </c>
      <c r="B153">
        <v>24</v>
      </c>
    </row>
    <row r="154" spans="1:39" x14ac:dyDescent="0.25">
      <c r="A154">
        <v>120</v>
      </c>
      <c r="B154">
        <v>23.2</v>
      </c>
    </row>
    <row r="156" spans="1:39" ht="15.75" x14ac:dyDescent="0.25">
      <c r="A156" s="2" t="s">
        <v>41</v>
      </c>
      <c r="B156" s="5"/>
    </row>
    <row r="157" spans="1:39" ht="15.75" x14ac:dyDescent="0.25">
      <c r="A157" s="5" t="s">
        <v>35</v>
      </c>
      <c r="B157" s="5"/>
    </row>
    <row r="158" spans="1:39" ht="15.75" x14ac:dyDescent="0.25">
      <c r="A158" t="s">
        <v>55</v>
      </c>
      <c r="B158" s="5"/>
      <c r="E158" t="s">
        <v>72</v>
      </c>
      <c r="AM158" t="s">
        <v>110</v>
      </c>
    </row>
    <row r="159" spans="1:39" ht="15.75" x14ac:dyDescent="0.25">
      <c r="A159" s="5" t="s">
        <v>1</v>
      </c>
      <c r="B159" s="5" t="s">
        <v>2</v>
      </c>
    </row>
    <row r="160" spans="1:39" x14ac:dyDescent="0.25">
      <c r="A160">
        <v>0</v>
      </c>
      <c r="B160">
        <v>100.71000000000001</v>
      </c>
    </row>
    <row r="161" spans="1:54" x14ac:dyDescent="0.25">
      <c r="A161">
        <v>0</v>
      </c>
      <c r="B161">
        <v>100.26</v>
      </c>
      <c r="AY161" t="s">
        <v>200</v>
      </c>
    </row>
    <row r="162" spans="1:54" x14ac:dyDescent="0.25">
      <c r="A162">
        <v>0.3</v>
      </c>
      <c r="B162">
        <v>98.93</v>
      </c>
      <c r="AZ162" s="46"/>
      <c r="BA162" s="46"/>
      <c r="BB162" s="45"/>
    </row>
    <row r="163" spans="1:54" x14ac:dyDescent="0.25">
      <c r="A163">
        <v>0.3</v>
      </c>
      <c r="B163">
        <v>87.059999999999988</v>
      </c>
      <c r="AZ163" s="46"/>
      <c r="BA163" s="46"/>
      <c r="BB163" s="45"/>
    </row>
    <row r="164" spans="1:54" x14ac:dyDescent="0.25">
      <c r="A164">
        <v>1</v>
      </c>
      <c r="B164">
        <v>96.079999999999984</v>
      </c>
    </row>
    <row r="165" spans="1:54" x14ac:dyDescent="0.25">
      <c r="A165">
        <v>1</v>
      </c>
      <c r="B165">
        <v>89.929999999999993</v>
      </c>
    </row>
    <row r="166" spans="1:54" x14ac:dyDescent="0.25">
      <c r="A166">
        <v>2</v>
      </c>
      <c r="B166">
        <v>97.73</v>
      </c>
    </row>
    <row r="167" spans="1:54" x14ac:dyDescent="0.25">
      <c r="A167">
        <v>2</v>
      </c>
      <c r="B167">
        <v>112.00999999999999</v>
      </c>
    </row>
    <row r="168" spans="1:54" x14ac:dyDescent="0.25">
      <c r="A168">
        <v>3</v>
      </c>
      <c r="B168">
        <v>75.400000000000006</v>
      </c>
    </row>
    <row r="169" spans="1:54" x14ac:dyDescent="0.25">
      <c r="A169">
        <v>3</v>
      </c>
      <c r="B169">
        <v>88.04</v>
      </c>
    </row>
    <row r="170" spans="1:54" x14ac:dyDescent="0.25">
      <c r="A170">
        <v>7</v>
      </c>
      <c r="B170">
        <v>90.23</v>
      </c>
    </row>
    <row r="171" spans="1:54" x14ac:dyDescent="0.25">
      <c r="A171">
        <v>7</v>
      </c>
      <c r="B171">
        <v>90.16</v>
      </c>
    </row>
    <row r="172" spans="1:54" x14ac:dyDescent="0.25">
      <c r="A172">
        <v>14</v>
      </c>
      <c r="B172">
        <v>90.8</v>
      </c>
    </row>
    <row r="173" spans="1:54" x14ac:dyDescent="0.25">
      <c r="A173">
        <v>14</v>
      </c>
      <c r="B173">
        <v>90.6</v>
      </c>
    </row>
    <row r="174" spans="1:54" x14ac:dyDescent="0.25">
      <c r="A174">
        <v>30</v>
      </c>
      <c r="B174">
        <v>90</v>
      </c>
    </row>
    <row r="175" spans="1:54" x14ac:dyDescent="0.25">
      <c r="A175">
        <v>30</v>
      </c>
      <c r="B175">
        <v>80.94</v>
      </c>
    </row>
    <row r="176" spans="1:54" x14ac:dyDescent="0.25">
      <c r="A176">
        <v>60</v>
      </c>
      <c r="B176">
        <v>82.75</v>
      </c>
    </row>
    <row r="177" spans="1:54" x14ac:dyDescent="0.25">
      <c r="A177">
        <v>60</v>
      </c>
      <c r="B177">
        <v>82.81</v>
      </c>
    </row>
    <row r="178" spans="1:54" x14ac:dyDescent="0.25">
      <c r="A178">
        <v>90</v>
      </c>
      <c r="B178">
        <v>80.89</v>
      </c>
    </row>
    <row r="179" spans="1:54" x14ac:dyDescent="0.25">
      <c r="A179">
        <v>90</v>
      </c>
      <c r="B179">
        <v>85.12</v>
      </c>
    </row>
    <row r="180" spans="1:54" x14ac:dyDescent="0.25">
      <c r="A180">
        <v>120</v>
      </c>
      <c r="B180">
        <v>85.92</v>
      </c>
    </row>
    <row r="181" spans="1:54" x14ac:dyDescent="0.25">
      <c r="A181">
        <v>120</v>
      </c>
      <c r="B181">
        <v>77</v>
      </c>
    </row>
    <row r="182" spans="1:54" x14ac:dyDescent="0.25">
      <c r="A182">
        <v>180</v>
      </c>
      <c r="B182">
        <v>74.2</v>
      </c>
    </row>
    <row r="183" spans="1:54" x14ac:dyDescent="0.25">
      <c r="A183">
        <v>180</v>
      </c>
      <c r="B183">
        <v>65.900000000000006</v>
      </c>
    </row>
    <row r="184" spans="1:54" x14ac:dyDescent="0.25">
      <c r="A184">
        <v>270</v>
      </c>
      <c r="B184">
        <v>67.55</v>
      </c>
    </row>
    <row r="185" spans="1:54" x14ac:dyDescent="0.25">
      <c r="A185">
        <v>270</v>
      </c>
      <c r="B185">
        <v>81.03</v>
      </c>
      <c r="AM185" t="s">
        <v>110</v>
      </c>
    </row>
    <row r="186" spans="1:54" x14ac:dyDescent="0.25">
      <c r="A186">
        <v>365</v>
      </c>
      <c r="B186">
        <v>82.81</v>
      </c>
    </row>
    <row r="187" spans="1:54" x14ac:dyDescent="0.25">
      <c r="A187">
        <v>365</v>
      </c>
      <c r="B187">
        <v>82.81</v>
      </c>
      <c r="AZ187" t="s">
        <v>145</v>
      </c>
      <c r="BA187" t="s">
        <v>146</v>
      </c>
      <c r="BB187" t="s">
        <v>147</v>
      </c>
    </row>
    <row r="188" spans="1:54" x14ac:dyDescent="0.25">
      <c r="AY188" t="s">
        <v>120</v>
      </c>
      <c r="AZ188" s="46">
        <v>219.2671</v>
      </c>
      <c r="BA188" s="45">
        <v>211.91839999999999</v>
      </c>
      <c r="BB188" s="46">
        <v>222.7406</v>
      </c>
    </row>
    <row r="189" spans="1:54" ht="15.75" x14ac:dyDescent="0.25">
      <c r="A189" s="2" t="s">
        <v>41</v>
      </c>
      <c r="B189" s="5"/>
      <c r="AY189" t="s">
        <v>119</v>
      </c>
      <c r="AZ189" s="46">
        <v>215.2705</v>
      </c>
      <c r="BA189" s="45">
        <v>205.25739999999999</v>
      </c>
      <c r="BB189" s="46">
        <v>216.0796</v>
      </c>
    </row>
    <row r="190" spans="1:54" ht="15.75" x14ac:dyDescent="0.25">
      <c r="A190" s="5" t="s">
        <v>35</v>
      </c>
      <c r="B190" s="5"/>
    </row>
    <row r="191" spans="1:54" ht="15.75" x14ac:dyDescent="0.25">
      <c r="A191" t="s">
        <v>56</v>
      </c>
      <c r="B191" s="5"/>
      <c r="AY191" t="s">
        <v>199</v>
      </c>
    </row>
    <row r="192" spans="1:54" ht="15.75" x14ac:dyDescent="0.25">
      <c r="A192" s="5" t="s">
        <v>1</v>
      </c>
      <c r="B192" s="5" t="s">
        <v>2</v>
      </c>
      <c r="E192" t="s">
        <v>72</v>
      </c>
    </row>
    <row r="193" spans="1:2" x14ac:dyDescent="0.25">
      <c r="A193">
        <v>0</v>
      </c>
      <c r="B193">
        <v>99.88000000000001</v>
      </c>
    </row>
    <row r="194" spans="1:2" x14ac:dyDescent="0.25">
      <c r="A194">
        <v>0</v>
      </c>
      <c r="B194">
        <v>100.51</v>
      </c>
    </row>
    <row r="195" spans="1:2" x14ac:dyDescent="0.25">
      <c r="A195">
        <v>0.3</v>
      </c>
      <c r="B195">
        <v>98.36</v>
      </c>
    </row>
    <row r="196" spans="1:2" x14ac:dyDescent="0.25">
      <c r="A196">
        <v>0.3</v>
      </c>
      <c r="B196">
        <v>97.03</v>
      </c>
    </row>
    <row r="197" spans="1:2" x14ac:dyDescent="0.25">
      <c r="A197">
        <v>1</v>
      </c>
      <c r="B197">
        <v>81.459999999999994</v>
      </c>
    </row>
    <row r="198" spans="1:2" x14ac:dyDescent="0.25">
      <c r="A198">
        <v>1</v>
      </c>
      <c r="B198">
        <v>90.97999999999999</v>
      </c>
    </row>
    <row r="199" spans="1:2" x14ac:dyDescent="0.25">
      <c r="A199">
        <v>2</v>
      </c>
      <c r="B199">
        <v>81.72999999999999</v>
      </c>
    </row>
    <row r="200" spans="1:2" x14ac:dyDescent="0.25">
      <c r="A200">
        <v>2</v>
      </c>
      <c r="B200">
        <v>90.72999999999999</v>
      </c>
    </row>
    <row r="201" spans="1:2" x14ac:dyDescent="0.25">
      <c r="A201">
        <v>3</v>
      </c>
      <c r="B201">
        <v>102.91</v>
      </c>
    </row>
    <row r="202" spans="1:2" x14ac:dyDescent="0.25">
      <c r="A202">
        <v>3</v>
      </c>
      <c r="B202">
        <v>58.5</v>
      </c>
    </row>
    <row r="203" spans="1:2" x14ac:dyDescent="0.25">
      <c r="A203">
        <v>7</v>
      </c>
      <c r="B203">
        <v>76.040000000000006</v>
      </c>
    </row>
    <row r="204" spans="1:2" x14ac:dyDescent="0.25">
      <c r="A204">
        <v>7</v>
      </c>
      <c r="B204">
        <v>78.930000000000007</v>
      </c>
    </row>
    <row r="205" spans="1:2" x14ac:dyDescent="0.25">
      <c r="A205">
        <v>14</v>
      </c>
      <c r="B205">
        <v>77.36</v>
      </c>
    </row>
    <row r="206" spans="1:2" x14ac:dyDescent="0.25">
      <c r="A206">
        <v>14</v>
      </c>
      <c r="B206">
        <v>78.099999999999994</v>
      </c>
    </row>
    <row r="207" spans="1:2" x14ac:dyDescent="0.25">
      <c r="A207">
        <v>30</v>
      </c>
      <c r="B207">
        <v>78.600000000000009</v>
      </c>
    </row>
    <row r="208" spans="1:2" x14ac:dyDescent="0.25">
      <c r="A208">
        <v>30</v>
      </c>
      <c r="B208">
        <v>78.400000000000006</v>
      </c>
    </row>
    <row r="209" spans="1:54" x14ac:dyDescent="0.25">
      <c r="A209">
        <v>60</v>
      </c>
      <c r="B209">
        <v>68.740000000000009</v>
      </c>
    </row>
    <row r="210" spans="1:54" x14ac:dyDescent="0.25">
      <c r="A210">
        <v>60</v>
      </c>
      <c r="B210">
        <v>70.25</v>
      </c>
    </row>
    <row r="211" spans="1:54" x14ac:dyDescent="0.25">
      <c r="A211">
        <v>90</v>
      </c>
      <c r="B211">
        <v>71.31</v>
      </c>
    </row>
    <row r="212" spans="1:54" x14ac:dyDescent="0.25">
      <c r="A212">
        <v>90</v>
      </c>
      <c r="B212">
        <v>66.490000000000009</v>
      </c>
      <c r="AM212" t="s">
        <v>110</v>
      </c>
    </row>
    <row r="213" spans="1:54" x14ac:dyDescent="0.25">
      <c r="A213">
        <v>120</v>
      </c>
      <c r="B213">
        <v>74.92</v>
      </c>
    </row>
    <row r="214" spans="1:54" x14ac:dyDescent="0.25">
      <c r="A214">
        <v>120</v>
      </c>
      <c r="B214">
        <v>74.220000000000013</v>
      </c>
      <c r="AZ214" t="s">
        <v>145</v>
      </c>
      <c r="BA214" t="s">
        <v>146</v>
      </c>
      <c r="BB214" t="s">
        <v>147</v>
      </c>
    </row>
    <row r="215" spans="1:54" x14ac:dyDescent="0.25">
      <c r="A215">
        <v>180</v>
      </c>
      <c r="B215">
        <v>56.8</v>
      </c>
      <c r="AY215" t="s">
        <v>120</v>
      </c>
      <c r="AZ215" s="45">
        <v>392.12349999999998</v>
      </c>
      <c r="BA215" s="46">
        <v>403.96409999999997</v>
      </c>
      <c r="BB215" s="46">
        <v>400.0256</v>
      </c>
    </row>
    <row r="216" spans="1:54" x14ac:dyDescent="0.25">
      <c r="A216">
        <v>180</v>
      </c>
      <c r="B216">
        <v>57.199999999999996</v>
      </c>
      <c r="AY216" t="s">
        <v>119</v>
      </c>
      <c r="AZ216" s="45">
        <v>385.89089999999999</v>
      </c>
      <c r="BA216" s="46">
        <v>391.49889999999999</v>
      </c>
      <c r="BB216" s="46">
        <v>389.6379</v>
      </c>
    </row>
    <row r="217" spans="1:54" x14ac:dyDescent="0.25">
      <c r="A217">
        <v>270</v>
      </c>
      <c r="B217">
        <v>46.8</v>
      </c>
    </row>
    <row r="218" spans="1:54" x14ac:dyDescent="0.25">
      <c r="A218">
        <v>270</v>
      </c>
      <c r="B218">
        <v>47.949999999999996</v>
      </c>
      <c r="AY218" t="s">
        <v>199</v>
      </c>
    </row>
    <row r="219" spans="1:54" x14ac:dyDescent="0.25">
      <c r="A219">
        <v>365</v>
      </c>
      <c r="B219">
        <v>61.13</v>
      </c>
    </row>
    <row r="220" spans="1:54" x14ac:dyDescent="0.25">
      <c r="A220">
        <v>365</v>
      </c>
      <c r="B220">
        <v>62.01</v>
      </c>
    </row>
    <row r="222" spans="1:54" ht="15.75" x14ac:dyDescent="0.25">
      <c r="A222" s="2" t="s">
        <v>41</v>
      </c>
      <c r="B222" s="5"/>
    </row>
    <row r="223" spans="1:54" ht="15.75" x14ac:dyDescent="0.25">
      <c r="A223" s="5" t="s">
        <v>42</v>
      </c>
      <c r="B223" s="5"/>
    </row>
    <row r="224" spans="1:54" ht="15.75" x14ac:dyDescent="0.25">
      <c r="A224" t="s">
        <v>57</v>
      </c>
      <c r="B224" s="5"/>
      <c r="E224" t="s">
        <v>72</v>
      </c>
    </row>
    <row r="225" spans="1:2" ht="15.75" x14ac:dyDescent="0.25">
      <c r="A225" s="5" t="s">
        <v>1</v>
      </c>
      <c r="B225" s="5" t="s">
        <v>2</v>
      </c>
    </row>
    <row r="226" spans="1:2" x14ac:dyDescent="0.25">
      <c r="A226">
        <v>0.75</v>
      </c>
      <c r="B226">
        <v>46.1</v>
      </c>
    </row>
    <row r="227" spans="1:2" x14ac:dyDescent="0.25">
      <c r="A227">
        <v>0.75</v>
      </c>
      <c r="B227">
        <v>39.5</v>
      </c>
    </row>
    <row r="228" spans="1:2" x14ac:dyDescent="0.25">
      <c r="A228">
        <v>0.75</v>
      </c>
      <c r="B228">
        <v>28.1</v>
      </c>
    </row>
    <row r="229" spans="1:2" x14ac:dyDescent="0.25">
      <c r="A229">
        <v>0.75</v>
      </c>
      <c r="B229">
        <v>25.9</v>
      </c>
    </row>
    <row r="230" spans="1:2" x14ac:dyDescent="0.25">
      <c r="A230">
        <v>0.75</v>
      </c>
      <c r="B230">
        <v>52.5</v>
      </c>
    </row>
    <row r="231" spans="1:2" x14ac:dyDescent="0.25">
      <c r="A231">
        <v>0.75</v>
      </c>
      <c r="B231">
        <v>62.9</v>
      </c>
    </row>
    <row r="232" spans="1:2" x14ac:dyDescent="0.25">
      <c r="A232">
        <v>1</v>
      </c>
      <c r="B232">
        <v>45.9</v>
      </c>
    </row>
    <row r="233" spans="1:2" x14ac:dyDescent="0.25">
      <c r="A233">
        <v>1</v>
      </c>
      <c r="B233">
        <v>38.200000000000003</v>
      </c>
    </row>
    <row r="234" spans="1:2" x14ac:dyDescent="0.25">
      <c r="A234">
        <v>1</v>
      </c>
      <c r="B234">
        <v>22.3</v>
      </c>
    </row>
    <row r="235" spans="1:2" x14ac:dyDescent="0.25">
      <c r="A235">
        <v>1</v>
      </c>
      <c r="B235">
        <v>39.200000000000003</v>
      </c>
    </row>
    <row r="236" spans="1:2" x14ac:dyDescent="0.25">
      <c r="A236">
        <v>1</v>
      </c>
      <c r="B236">
        <v>50.2</v>
      </c>
    </row>
    <row r="237" spans="1:2" x14ac:dyDescent="0.25">
      <c r="A237">
        <v>1</v>
      </c>
      <c r="B237">
        <v>51.7</v>
      </c>
    </row>
    <row r="238" spans="1:2" x14ac:dyDescent="0.25">
      <c r="A238">
        <v>2</v>
      </c>
      <c r="B238">
        <v>40.6</v>
      </c>
    </row>
    <row r="239" spans="1:2" x14ac:dyDescent="0.25">
      <c r="A239">
        <v>2</v>
      </c>
      <c r="B239">
        <v>36</v>
      </c>
    </row>
    <row r="240" spans="1:2" x14ac:dyDescent="0.25">
      <c r="A240">
        <v>2</v>
      </c>
      <c r="B240">
        <v>33.5</v>
      </c>
    </row>
    <row r="241" spans="1:2" x14ac:dyDescent="0.25">
      <c r="A241">
        <v>2</v>
      </c>
      <c r="B241">
        <v>35.1</v>
      </c>
    </row>
    <row r="242" spans="1:2" x14ac:dyDescent="0.25">
      <c r="A242">
        <v>2</v>
      </c>
      <c r="B242">
        <v>38.4</v>
      </c>
    </row>
    <row r="243" spans="1:2" x14ac:dyDescent="0.25">
      <c r="A243">
        <v>2</v>
      </c>
      <c r="B243">
        <v>44.9</v>
      </c>
    </row>
    <row r="244" spans="1:2" x14ac:dyDescent="0.25">
      <c r="A244">
        <v>3</v>
      </c>
      <c r="B244">
        <v>37.200000000000003</v>
      </c>
    </row>
    <row r="245" spans="1:2" x14ac:dyDescent="0.25">
      <c r="A245">
        <v>3</v>
      </c>
      <c r="B245">
        <v>39</v>
      </c>
    </row>
    <row r="246" spans="1:2" x14ac:dyDescent="0.25">
      <c r="A246">
        <v>3</v>
      </c>
      <c r="B246">
        <v>39.700000000000003</v>
      </c>
    </row>
    <row r="247" spans="1:2" x14ac:dyDescent="0.25">
      <c r="A247">
        <v>3</v>
      </c>
      <c r="B247">
        <v>37.5</v>
      </c>
    </row>
    <row r="248" spans="1:2" x14ac:dyDescent="0.25">
      <c r="A248">
        <v>3</v>
      </c>
      <c r="B248">
        <v>39.299999999999997</v>
      </c>
    </row>
    <row r="249" spans="1:2" x14ac:dyDescent="0.25">
      <c r="A249">
        <v>3</v>
      </c>
      <c r="B249">
        <v>37.299999999999997</v>
      </c>
    </row>
    <row r="250" spans="1:2" x14ac:dyDescent="0.25">
      <c r="A250">
        <v>5</v>
      </c>
      <c r="B250">
        <v>37.6</v>
      </c>
    </row>
    <row r="251" spans="1:2" x14ac:dyDescent="0.25">
      <c r="A251">
        <v>5</v>
      </c>
      <c r="B251">
        <v>37.6</v>
      </c>
    </row>
    <row r="252" spans="1:2" x14ac:dyDescent="0.25">
      <c r="A252">
        <v>5</v>
      </c>
      <c r="B252">
        <v>38</v>
      </c>
    </row>
    <row r="253" spans="1:2" x14ac:dyDescent="0.25">
      <c r="A253">
        <v>5</v>
      </c>
      <c r="B253">
        <v>31</v>
      </c>
    </row>
    <row r="254" spans="1:2" x14ac:dyDescent="0.25">
      <c r="A254">
        <v>5</v>
      </c>
      <c r="B254">
        <v>38.299999999999997</v>
      </c>
    </row>
    <row r="255" spans="1:2" x14ac:dyDescent="0.25">
      <c r="A255">
        <v>5</v>
      </c>
      <c r="B255">
        <v>34.700000000000003</v>
      </c>
    </row>
    <row r="256" spans="1:2" x14ac:dyDescent="0.25">
      <c r="A256">
        <v>7</v>
      </c>
      <c r="B256">
        <v>32.6</v>
      </c>
    </row>
    <row r="257" spans="1:2" x14ac:dyDescent="0.25">
      <c r="A257">
        <v>7</v>
      </c>
      <c r="B257">
        <v>33</v>
      </c>
    </row>
    <row r="258" spans="1:2" x14ac:dyDescent="0.25">
      <c r="A258">
        <v>7</v>
      </c>
      <c r="B258">
        <v>33.6</v>
      </c>
    </row>
    <row r="259" spans="1:2" x14ac:dyDescent="0.25">
      <c r="A259">
        <v>7</v>
      </c>
      <c r="B259">
        <v>27.4</v>
      </c>
    </row>
    <row r="260" spans="1:2" x14ac:dyDescent="0.25">
      <c r="A260">
        <v>7</v>
      </c>
      <c r="B260">
        <v>33.299999999999997</v>
      </c>
    </row>
    <row r="261" spans="1:2" x14ac:dyDescent="0.25">
      <c r="A261">
        <v>7</v>
      </c>
      <c r="B261">
        <v>32.6</v>
      </c>
    </row>
    <row r="262" spans="1:2" x14ac:dyDescent="0.25">
      <c r="A262">
        <v>10</v>
      </c>
      <c r="B262">
        <v>27.9</v>
      </c>
    </row>
    <row r="263" spans="1:2" x14ac:dyDescent="0.25">
      <c r="A263">
        <v>10</v>
      </c>
      <c r="B263">
        <v>26.2</v>
      </c>
    </row>
    <row r="264" spans="1:2" x14ac:dyDescent="0.25">
      <c r="A264">
        <v>10</v>
      </c>
      <c r="B264">
        <v>29.6</v>
      </c>
    </row>
    <row r="265" spans="1:2" x14ac:dyDescent="0.25">
      <c r="A265">
        <v>10</v>
      </c>
      <c r="B265">
        <v>23.4</v>
      </c>
    </row>
    <row r="266" spans="1:2" x14ac:dyDescent="0.25">
      <c r="A266">
        <v>10</v>
      </c>
      <c r="B266">
        <v>27.7</v>
      </c>
    </row>
    <row r="267" spans="1:2" x14ac:dyDescent="0.25">
      <c r="A267">
        <v>10</v>
      </c>
      <c r="B267">
        <v>25.3</v>
      </c>
    </row>
    <row r="268" spans="1:2" x14ac:dyDescent="0.25">
      <c r="A268">
        <v>14</v>
      </c>
      <c r="B268">
        <v>23.8</v>
      </c>
    </row>
    <row r="269" spans="1:2" x14ac:dyDescent="0.25">
      <c r="A269">
        <v>14</v>
      </c>
      <c r="B269">
        <v>24.3</v>
      </c>
    </row>
    <row r="270" spans="1:2" x14ac:dyDescent="0.25">
      <c r="A270">
        <v>14</v>
      </c>
      <c r="B270">
        <v>27.1</v>
      </c>
    </row>
    <row r="271" spans="1:2" x14ac:dyDescent="0.25">
      <c r="A271">
        <v>14</v>
      </c>
      <c r="B271">
        <v>18.399999999999999</v>
      </c>
    </row>
    <row r="272" spans="1:2" x14ac:dyDescent="0.25">
      <c r="A272">
        <v>14</v>
      </c>
      <c r="B272">
        <v>24</v>
      </c>
    </row>
    <row r="273" spans="1:39" x14ac:dyDescent="0.25">
      <c r="A273">
        <v>14</v>
      </c>
      <c r="B273">
        <v>20.3</v>
      </c>
    </row>
    <row r="274" spans="1:39" x14ac:dyDescent="0.25">
      <c r="A274">
        <v>21</v>
      </c>
      <c r="B274">
        <v>18.899999999999999</v>
      </c>
    </row>
    <row r="275" spans="1:39" x14ac:dyDescent="0.25">
      <c r="A275">
        <v>21</v>
      </c>
      <c r="B275">
        <v>18.899999999999999</v>
      </c>
    </row>
    <row r="276" spans="1:39" x14ac:dyDescent="0.25">
      <c r="A276">
        <v>21</v>
      </c>
      <c r="B276">
        <v>19</v>
      </c>
    </row>
    <row r="277" spans="1:39" x14ac:dyDescent="0.25">
      <c r="A277">
        <v>21</v>
      </c>
      <c r="B277">
        <v>0.28000000000000003</v>
      </c>
    </row>
    <row r="278" spans="1:39" x14ac:dyDescent="0.25">
      <c r="A278">
        <v>21</v>
      </c>
      <c r="B278">
        <v>17.899999999999999</v>
      </c>
    </row>
    <row r="279" spans="1:39" x14ac:dyDescent="0.25">
      <c r="A279">
        <v>21</v>
      </c>
      <c r="B279">
        <v>15</v>
      </c>
    </row>
    <row r="280" spans="1:39" x14ac:dyDescent="0.25">
      <c r="A280">
        <v>120</v>
      </c>
      <c r="B280">
        <v>0.28000000000000003</v>
      </c>
    </row>
    <row r="281" spans="1:39" x14ac:dyDescent="0.25">
      <c r="A281">
        <v>120</v>
      </c>
      <c r="B281">
        <v>0.28000000000000003</v>
      </c>
    </row>
    <row r="282" spans="1:39" x14ac:dyDescent="0.25">
      <c r="A282">
        <v>120</v>
      </c>
      <c r="B282">
        <v>0.28000000000000003</v>
      </c>
    </row>
    <row r="283" spans="1:39" x14ac:dyDescent="0.25">
      <c r="A283">
        <v>120</v>
      </c>
      <c r="B283">
        <v>0.27</v>
      </c>
    </row>
    <row r="284" spans="1:39" x14ac:dyDescent="0.25">
      <c r="A284">
        <v>120</v>
      </c>
      <c r="B284">
        <v>0.28000000000000003</v>
      </c>
    </row>
    <row r="286" spans="1:39" ht="15.75" x14ac:dyDescent="0.25">
      <c r="A286" s="2" t="s">
        <v>43</v>
      </c>
      <c r="B286" s="5"/>
    </row>
    <row r="287" spans="1:39" ht="15.75" x14ac:dyDescent="0.25">
      <c r="A287" s="5" t="s">
        <v>35</v>
      </c>
      <c r="B287" s="5"/>
      <c r="E287" t="s">
        <v>72</v>
      </c>
    </row>
    <row r="288" spans="1:39" ht="15.75" x14ac:dyDescent="0.25">
      <c r="A288" t="s">
        <v>58</v>
      </c>
      <c r="B288" s="5"/>
      <c r="AM288" t="s">
        <v>110</v>
      </c>
    </row>
    <row r="289" spans="1:54" ht="15.75" x14ac:dyDescent="0.25">
      <c r="A289" s="5" t="s">
        <v>1</v>
      </c>
      <c r="B289" s="5" t="s">
        <v>2</v>
      </c>
    </row>
    <row r="290" spans="1:54" x14ac:dyDescent="0.25">
      <c r="A290">
        <v>0</v>
      </c>
      <c r="B290">
        <v>98.1</v>
      </c>
      <c r="AZ290" t="s">
        <v>145</v>
      </c>
      <c r="BA290" t="s">
        <v>146</v>
      </c>
      <c r="BB290" t="s">
        <v>147</v>
      </c>
    </row>
    <row r="291" spans="1:54" x14ac:dyDescent="0.25">
      <c r="A291">
        <v>0</v>
      </c>
      <c r="B291">
        <v>97.2</v>
      </c>
      <c r="AY291" t="s">
        <v>120</v>
      </c>
      <c r="AZ291" s="46">
        <v>146.73454000000001</v>
      </c>
      <c r="BA291" s="46">
        <v>100.15040999999999</v>
      </c>
      <c r="BB291" s="45">
        <v>95.383960000000002</v>
      </c>
    </row>
    <row r="292" spans="1:54" x14ac:dyDescent="0.25">
      <c r="A292">
        <v>1</v>
      </c>
      <c r="B292">
        <v>69.099999999999994</v>
      </c>
      <c r="AY292" t="s">
        <v>119</v>
      </c>
      <c r="AZ292" s="46">
        <v>143.32805999999999</v>
      </c>
      <c r="BA292" s="46">
        <v>94.472939999999994</v>
      </c>
      <c r="BB292" s="45">
        <v>90.841980000000007</v>
      </c>
    </row>
    <row r="293" spans="1:54" x14ac:dyDescent="0.25">
      <c r="A293">
        <v>1</v>
      </c>
      <c r="B293">
        <v>70.599999999999994</v>
      </c>
    </row>
    <row r="294" spans="1:54" x14ac:dyDescent="0.25">
      <c r="A294">
        <v>3</v>
      </c>
      <c r="B294">
        <v>37</v>
      </c>
      <c r="AY294" t="s">
        <v>199</v>
      </c>
    </row>
    <row r="295" spans="1:54" x14ac:dyDescent="0.25">
      <c r="A295">
        <v>3</v>
      </c>
      <c r="B295">
        <v>40.6</v>
      </c>
    </row>
    <row r="296" spans="1:54" x14ac:dyDescent="0.25">
      <c r="A296">
        <v>7</v>
      </c>
      <c r="B296">
        <v>19.8</v>
      </c>
    </row>
    <row r="297" spans="1:54" x14ac:dyDescent="0.25">
      <c r="A297">
        <v>7</v>
      </c>
      <c r="B297">
        <v>22.3</v>
      </c>
    </row>
    <row r="298" spans="1:54" x14ac:dyDescent="0.25">
      <c r="A298">
        <v>14</v>
      </c>
      <c r="B298">
        <v>12.6</v>
      </c>
    </row>
    <row r="299" spans="1:54" x14ac:dyDescent="0.25">
      <c r="A299">
        <v>14</v>
      </c>
      <c r="B299">
        <v>12.1</v>
      </c>
    </row>
    <row r="300" spans="1:54" x14ac:dyDescent="0.25">
      <c r="A300">
        <v>30</v>
      </c>
      <c r="B300">
        <v>4.7</v>
      </c>
    </row>
    <row r="301" spans="1:54" x14ac:dyDescent="0.25">
      <c r="A301">
        <v>30</v>
      </c>
      <c r="B301">
        <v>5.4</v>
      </c>
    </row>
    <row r="302" spans="1:54" x14ac:dyDescent="0.25">
      <c r="A302">
        <v>44</v>
      </c>
      <c r="B302">
        <v>5.2</v>
      </c>
    </row>
    <row r="303" spans="1:54" x14ac:dyDescent="0.25">
      <c r="A303">
        <v>44</v>
      </c>
      <c r="B303">
        <v>5.3</v>
      </c>
    </row>
    <row r="304" spans="1:54" x14ac:dyDescent="0.25">
      <c r="A304">
        <v>62</v>
      </c>
      <c r="B304">
        <v>3.8</v>
      </c>
    </row>
    <row r="305" spans="1:54" x14ac:dyDescent="0.25">
      <c r="A305">
        <v>62</v>
      </c>
      <c r="B305">
        <v>3.7</v>
      </c>
    </row>
    <row r="306" spans="1:54" x14ac:dyDescent="0.25">
      <c r="A306">
        <v>79</v>
      </c>
      <c r="B306">
        <v>2.5</v>
      </c>
    </row>
    <row r="307" spans="1:54" x14ac:dyDescent="0.25">
      <c r="A307">
        <v>79</v>
      </c>
      <c r="B307">
        <v>3.2</v>
      </c>
    </row>
    <row r="308" spans="1:54" x14ac:dyDescent="0.25">
      <c r="A308">
        <v>104</v>
      </c>
      <c r="B308">
        <v>2.8</v>
      </c>
    </row>
    <row r="309" spans="1:54" x14ac:dyDescent="0.25">
      <c r="A309">
        <v>104</v>
      </c>
      <c r="B309">
        <v>2.4</v>
      </c>
    </row>
    <row r="310" spans="1:54" x14ac:dyDescent="0.25">
      <c r="A310">
        <v>120</v>
      </c>
      <c r="B310">
        <v>2.8</v>
      </c>
    </row>
    <row r="311" spans="1:54" x14ac:dyDescent="0.25">
      <c r="A311">
        <v>153</v>
      </c>
      <c r="B311">
        <v>2</v>
      </c>
    </row>
    <row r="312" spans="1:54" x14ac:dyDescent="0.25">
      <c r="A312">
        <v>153</v>
      </c>
      <c r="B312">
        <v>2</v>
      </c>
    </row>
    <row r="314" spans="1:54" ht="15.75" x14ac:dyDescent="0.25">
      <c r="A314" s="2" t="s">
        <v>43</v>
      </c>
      <c r="B314" s="5"/>
      <c r="E314" t="s">
        <v>72</v>
      </c>
      <c r="AM314" t="s">
        <v>110</v>
      </c>
    </row>
    <row r="315" spans="1:54" ht="15.75" x14ac:dyDescent="0.25">
      <c r="A315" s="5" t="s">
        <v>35</v>
      </c>
      <c r="B315" s="5"/>
    </row>
    <row r="316" spans="1:54" ht="15.75" x14ac:dyDescent="0.25">
      <c r="A316" t="s">
        <v>59</v>
      </c>
      <c r="B316" s="5"/>
      <c r="AZ316" t="s">
        <v>145</v>
      </c>
      <c r="BA316" t="s">
        <v>146</v>
      </c>
      <c r="BB316" t="s">
        <v>147</v>
      </c>
    </row>
    <row r="317" spans="1:54" ht="15.75" x14ac:dyDescent="0.25">
      <c r="A317" s="5" t="s">
        <v>1</v>
      </c>
      <c r="B317" s="5" t="s">
        <v>2</v>
      </c>
      <c r="AY317" t="s">
        <v>120</v>
      </c>
      <c r="AZ317" s="46">
        <v>117.95650000000001</v>
      </c>
      <c r="BA317" s="46">
        <v>90.584479999999999</v>
      </c>
      <c r="BB317" s="45">
        <v>86.236840000000001</v>
      </c>
    </row>
    <row r="318" spans="1:54" x14ac:dyDescent="0.25">
      <c r="A318">
        <v>0</v>
      </c>
      <c r="B318">
        <v>110.6</v>
      </c>
      <c r="AY318" t="s">
        <v>119</v>
      </c>
      <c r="AZ318" s="46">
        <v>115.45686000000001</v>
      </c>
      <c r="BA318" s="46">
        <v>86.418409999999994</v>
      </c>
      <c r="BB318" s="45">
        <v>82.903989999999993</v>
      </c>
    </row>
    <row r="319" spans="1:54" x14ac:dyDescent="0.25">
      <c r="A319">
        <v>0</v>
      </c>
      <c r="B319">
        <v>109.7</v>
      </c>
    </row>
    <row r="320" spans="1:54" x14ac:dyDescent="0.25">
      <c r="A320">
        <v>5</v>
      </c>
      <c r="B320">
        <v>97.5</v>
      </c>
      <c r="AY320" t="s">
        <v>201</v>
      </c>
    </row>
    <row r="321" spans="1:40" x14ac:dyDescent="0.25">
      <c r="A321">
        <v>5</v>
      </c>
      <c r="B321">
        <v>93.7</v>
      </c>
    </row>
    <row r="322" spans="1:40" x14ac:dyDescent="0.25">
      <c r="A322">
        <v>11</v>
      </c>
      <c r="B322">
        <v>87.1</v>
      </c>
    </row>
    <row r="323" spans="1:40" x14ac:dyDescent="0.25">
      <c r="A323">
        <v>11</v>
      </c>
      <c r="B323">
        <v>88.7</v>
      </c>
    </row>
    <row r="324" spans="1:40" x14ac:dyDescent="0.25">
      <c r="A324">
        <v>28</v>
      </c>
      <c r="B324">
        <v>69.099999999999994</v>
      </c>
    </row>
    <row r="325" spans="1:40" x14ac:dyDescent="0.25">
      <c r="A325">
        <v>28</v>
      </c>
      <c r="B325">
        <v>73.099999999999994</v>
      </c>
    </row>
    <row r="326" spans="1:40" x14ac:dyDescent="0.25">
      <c r="A326">
        <v>46</v>
      </c>
      <c r="B326">
        <v>61</v>
      </c>
    </row>
    <row r="327" spans="1:40" x14ac:dyDescent="0.25">
      <c r="A327">
        <v>46</v>
      </c>
      <c r="B327">
        <v>59.2</v>
      </c>
    </row>
    <row r="328" spans="1:40" x14ac:dyDescent="0.25">
      <c r="A328">
        <v>60</v>
      </c>
      <c r="B328">
        <v>56.7</v>
      </c>
    </row>
    <row r="329" spans="1:40" x14ac:dyDescent="0.25">
      <c r="A329">
        <v>60</v>
      </c>
      <c r="B329">
        <v>57.1</v>
      </c>
    </row>
    <row r="330" spans="1:40" x14ac:dyDescent="0.25">
      <c r="A330">
        <v>88</v>
      </c>
      <c r="B330">
        <v>42.4</v>
      </c>
    </row>
    <row r="331" spans="1:40" x14ac:dyDescent="0.25">
      <c r="A331">
        <v>88</v>
      </c>
      <c r="B331">
        <v>48.5</v>
      </c>
    </row>
    <row r="332" spans="1:40" x14ac:dyDescent="0.25">
      <c r="A332">
        <v>88</v>
      </c>
      <c r="B332">
        <v>51.9</v>
      </c>
    </row>
    <row r="333" spans="1:40" x14ac:dyDescent="0.25">
      <c r="A333">
        <v>116</v>
      </c>
      <c r="B333">
        <v>43.3</v>
      </c>
    </row>
    <row r="334" spans="1:40" x14ac:dyDescent="0.25">
      <c r="A334">
        <v>116</v>
      </c>
      <c r="B334">
        <v>45</v>
      </c>
    </row>
    <row r="336" spans="1:40" ht="15.75" x14ac:dyDescent="0.25">
      <c r="A336" s="2" t="s">
        <v>43</v>
      </c>
      <c r="B336" s="5"/>
      <c r="AN336" t="s">
        <v>110</v>
      </c>
    </row>
    <row r="337" spans="1:55" ht="15.75" x14ac:dyDescent="0.25">
      <c r="A337" s="5" t="s">
        <v>44</v>
      </c>
      <c r="B337" s="5"/>
      <c r="BA337" t="s">
        <v>145</v>
      </c>
      <c r="BB337" t="s">
        <v>146</v>
      </c>
      <c r="BC337" t="s">
        <v>147</v>
      </c>
    </row>
    <row r="338" spans="1:55" ht="15.75" x14ac:dyDescent="0.25">
      <c r="A338" t="s">
        <v>60</v>
      </c>
      <c r="B338" s="5"/>
      <c r="E338" t="s">
        <v>72</v>
      </c>
      <c r="AZ338" t="s">
        <v>120</v>
      </c>
      <c r="BA338" s="45">
        <v>90.37903</v>
      </c>
      <c r="BB338" s="46">
        <v>98.628200000000007</v>
      </c>
      <c r="BC338" s="46">
        <v>95.746549999999999</v>
      </c>
    </row>
    <row r="339" spans="1:55" ht="15.75" x14ac:dyDescent="0.25">
      <c r="A339" s="5" t="s">
        <v>1</v>
      </c>
      <c r="B339" s="5" t="s">
        <v>2</v>
      </c>
      <c r="AZ339" t="s">
        <v>119</v>
      </c>
      <c r="BA339" s="45">
        <v>87.707909999999998</v>
      </c>
      <c r="BB339" s="46">
        <v>93.285970000000006</v>
      </c>
      <c r="BC339" s="46">
        <v>91.294690000000003</v>
      </c>
    </row>
    <row r="340" spans="1:55" x14ac:dyDescent="0.25">
      <c r="A340">
        <v>0</v>
      </c>
      <c r="B340">
        <v>102.54</v>
      </c>
    </row>
    <row r="341" spans="1:55" x14ac:dyDescent="0.25">
      <c r="A341">
        <v>0</v>
      </c>
      <c r="B341">
        <v>102.59</v>
      </c>
      <c r="AZ341" t="s">
        <v>199</v>
      </c>
    </row>
    <row r="342" spans="1:55" x14ac:dyDescent="0.25">
      <c r="A342">
        <v>1</v>
      </c>
      <c r="B342">
        <v>103.72</v>
      </c>
    </row>
    <row r="343" spans="1:55" x14ac:dyDescent="0.25">
      <c r="A343">
        <v>1</v>
      </c>
      <c r="B343">
        <v>103.97999999999999</v>
      </c>
    </row>
    <row r="344" spans="1:55" x14ac:dyDescent="0.25">
      <c r="A344">
        <v>3</v>
      </c>
      <c r="B344">
        <v>97.449999999999989</v>
      </c>
    </row>
    <row r="345" spans="1:55" x14ac:dyDescent="0.25">
      <c r="A345">
        <v>3</v>
      </c>
      <c r="B345">
        <v>98.56</v>
      </c>
    </row>
    <row r="346" spans="1:55" x14ac:dyDescent="0.25">
      <c r="A346">
        <v>7</v>
      </c>
      <c r="B346">
        <v>97</v>
      </c>
    </row>
    <row r="347" spans="1:55" x14ac:dyDescent="0.25">
      <c r="A347">
        <v>7</v>
      </c>
      <c r="B347">
        <v>98.27000000000001</v>
      </c>
    </row>
    <row r="348" spans="1:55" x14ac:dyDescent="0.25">
      <c r="A348">
        <v>14</v>
      </c>
      <c r="B348">
        <v>98.65</v>
      </c>
    </row>
    <row r="349" spans="1:55" x14ac:dyDescent="0.25">
      <c r="A349">
        <v>14</v>
      </c>
      <c r="B349">
        <v>98.63</v>
      </c>
    </row>
    <row r="350" spans="1:55" x14ac:dyDescent="0.25">
      <c r="A350">
        <v>35</v>
      </c>
      <c r="B350">
        <v>100.22</v>
      </c>
    </row>
    <row r="351" spans="1:55" x14ac:dyDescent="0.25">
      <c r="A351">
        <v>35</v>
      </c>
      <c r="B351">
        <v>97.73</v>
      </c>
    </row>
    <row r="352" spans="1:55" x14ac:dyDescent="0.25">
      <c r="A352">
        <v>70</v>
      </c>
      <c r="B352">
        <v>95.74</v>
      </c>
    </row>
    <row r="353" spans="1:55" x14ac:dyDescent="0.25">
      <c r="A353">
        <v>70</v>
      </c>
      <c r="B353">
        <v>95.55</v>
      </c>
    </row>
    <row r="354" spans="1:55" x14ac:dyDescent="0.25">
      <c r="A354">
        <v>100</v>
      </c>
      <c r="B354">
        <v>88.970000000000013</v>
      </c>
    </row>
    <row r="355" spans="1:55" x14ac:dyDescent="0.25">
      <c r="A355">
        <v>100</v>
      </c>
      <c r="B355">
        <v>91.97999999999999</v>
      </c>
    </row>
    <row r="356" spans="1:55" x14ac:dyDescent="0.25">
      <c r="A356">
        <v>179</v>
      </c>
      <c r="B356">
        <v>91.17</v>
      </c>
    </row>
    <row r="357" spans="1:55" x14ac:dyDescent="0.25">
      <c r="A357">
        <v>179</v>
      </c>
      <c r="B357">
        <v>84.899999999999991</v>
      </c>
    </row>
    <row r="359" spans="1:55" ht="15.75" x14ac:dyDescent="0.25">
      <c r="A359" s="2" t="s">
        <v>45</v>
      </c>
      <c r="B359" s="5"/>
    </row>
    <row r="360" spans="1:55" ht="15.75" x14ac:dyDescent="0.25">
      <c r="A360" s="5" t="s">
        <v>35</v>
      </c>
      <c r="B360" s="5"/>
    </row>
    <row r="361" spans="1:55" ht="15.75" x14ac:dyDescent="0.25">
      <c r="A361" t="s">
        <v>61</v>
      </c>
      <c r="B361" s="5"/>
      <c r="AN361" t="s">
        <v>110</v>
      </c>
    </row>
    <row r="362" spans="1:55" ht="15.75" x14ac:dyDescent="0.25">
      <c r="A362" s="5" t="s">
        <v>1</v>
      </c>
      <c r="B362" s="5" t="s">
        <v>2</v>
      </c>
      <c r="E362" t="s">
        <v>72</v>
      </c>
      <c r="AZ362" s="47"/>
      <c r="BA362" s="47"/>
      <c r="BB362" s="47"/>
      <c r="BC362" s="47"/>
    </row>
    <row r="363" spans="1:55" x14ac:dyDescent="0.25">
      <c r="A363">
        <v>0</v>
      </c>
      <c r="B363">
        <v>92.38</v>
      </c>
      <c r="AZ363" s="47"/>
      <c r="BA363" s="46"/>
      <c r="BB363" s="46"/>
      <c r="BC363" s="46"/>
    </row>
    <row r="364" spans="1:55" x14ac:dyDescent="0.25">
      <c r="A364">
        <v>0</v>
      </c>
      <c r="B364">
        <v>95.96</v>
      </c>
      <c r="AZ364" s="47"/>
      <c r="BA364" s="46"/>
      <c r="BB364" s="46"/>
      <c r="BC364" s="46"/>
    </row>
    <row r="365" spans="1:55" x14ac:dyDescent="0.25">
      <c r="A365">
        <v>0.125</v>
      </c>
      <c r="B365">
        <v>99.1</v>
      </c>
      <c r="AZ365" s="47"/>
      <c r="BA365" s="47"/>
      <c r="BB365" s="47"/>
      <c r="BC365" s="47"/>
    </row>
    <row r="366" spans="1:55" x14ac:dyDescent="0.25">
      <c r="A366">
        <v>0.125</v>
      </c>
      <c r="B366">
        <v>97.09</v>
      </c>
      <c r="AZ366" s="47"/>
      <c r="BA366" s="47"/>
      <c r="BB366" s="47"/>
      <c r="BC366" s="47"/>
    </row>
    <row r="367" spans="1:55" x14ac:dyDescent="0.25">
      <c r="A367">
        <v>0.25</v>
      </c>
      <c r="B367">
        <v>95.34</v>
      </c>
    </row>
    <row r="368" spans="1:55" x14ac:dyDescent="0.25">
      <c r="A368">
        <v>0.25</v>
      </c>
      <c r="B368">
        <v>89.28</v>
      </c>
    </row>
    <row r="369" spans="1:2" x14ac:dyDescent="0.25">
      <c r="A369">
        <v>1</v>
      </c>
      <c r="B369">
        <v>90.97999999999999</v>
      </c>
    </row>
    <row r="370" spans="1:2" x14ac:dyDescent="0.25">
      <c r="A370">
        <v>1</v>
      </c>
      <c r="B370">
        <v>98.13</v>
      </c>
    </row>
    <row r="371" spans="1:2" x14ac:dyDescent="0.25">
      <c r="A371">
        <v>2</v>
      </c>
      <c r="B371">
        <v>93.43</v>
      </c>
    </row>
    <row r="372" spans="1:2" x14ac:dyDescent="0.25">
      <c r="A372">
        <v>2</v>
      </c>
      <c r="B372">
        <v>94.25</v>
      </c>
    </row>
    <row r="373" spans="1:2" x14ac:dyDescent="0.25">
      <c r="A373">
        <v>3</v>
      </c>
      <c r="B373">
        <v>90.289999999999992</v>
      </c>
    </row>
    <row r="374" spans="1:2" x14ac:dyDescent="0.25">
      <c r="A374">
        <v>3</v>
      </c>
      <c r="B374">
        <v>89.09</v>
      </c>
    </row>
    <row r="375" spans="1:2" x14ac:dyDescent="0.25">
      <c r="A375">
        <v>7</v>
      </c>
      <c r="B375">
        <v>68.92</v>
      </c>
    </row>
    <row r="376" spans="1:2" x14ac:dyDescent="0.25">
      <c r="A376">
        <v>7</v>
      </c>
      <c r="B376">
        <v>70.962999999999994</v>
      </c>
    </row>
    <row r="377" spans="1:2" x14ac:dyDescent="0.25">
      <c r="A377">
        <v>14</v>
      </c>
      <c r="B377">
        <v>40.589999999999996</v>
      </c>
    </row>
    <row r="378" spans="1:2" x14ac:dyDescent="0.25">
      <c r="A378">
        <v>14</v>
      </c>
      <c r="B378">
        <v>46.370000000000005</v>
      </c>
    </row>
    <row r="379" spans="1:2" x14ac:dyDescent="0.25">
      <c r="A379">
        <v>28</v>
      </c>
      <c r="B379">
        <v>13.25</v>
      </c>
    </row>
    <row r="380" spans="1:2" x14ac:dyDescent="0.25">
      <c r="A380">
        <v>28</v>
      </c>
      <c r="B380">
        <v>15.440000000000001</v>
      </c>
    </row>
    <row r="381" spans="1:2" x14ac:dyDescent="0.25">
      <c r="A381">
        <v>59</v>
      </c>
      <c r="B381">
        <v>5.88</v>
      </c>
    </row>
    <row r="382" spans="1:2" x14ac:dyDescent="0.25">
      <c r="A382">
        <v>59</v>
      </c>
      <c r="B382">
        <v>6.25</v>
      </c>
    </row>
    <row r="383" spans="1:2" x14ac:dyDescent="0.25">
      <c r="A383">
        <v>92</v>
      </c>
      <c r="B383">
        <v>4.17</v>
      </c>
    </row>
    <row r="384" spans="1:2" x14ac:dyDescent="0.25">
      <c r="A384">
        <v>92</v>
      </c>
      <c r="B384">
        <v>4.71</v>
      </c>
    </row>
    <row r="385" spans="1:55" x14ac:dyDescent="0.25">
      <c r="A385">
        <v>120</v>
      </c>
      <c r="B385">
        <v>4.2699999999999996</v>
      </c>
    </row>
    <row r="386" spans="1:55" x14ac:dyDescent="0.25">
      <c r="A386">
        <v>120</v>
      </c>
      <c r="B386">
        <v>3.85</v>
      </c>
    </row>
    <row r="387" spans="1:55" x14ac:dyDescent="0.25">
      <c r="A387">
        <v>181</v>
      </c>
      <c r="B387">
        <v>3.37</v>
      </c>
    </row>
    <row r="388" spans="1:55" x14ac:dyDescent="0.25">
      <c r="A388">
        <v>181</v>
      </c>
      <c r="B388">
        <v>3.17</v>
      </c>
    </row>
    <row r="389" spans="1:55" x14ac:dyDescent="0.25">
      <c r="A389">
        <v>273</v>
      </c>
      <c r="B389">
        <v>3.11</v>
      </c>
    </row>
    <row r="390" spans="1:55" x14ac:dyDescent="0.25">
      <c r="A390">
        <v>273</v>
      </c>
      <c r="B390">
        <v>3.43</v>
      </c>
    </row>
    <row r="391" spans="1:55" x14ac:dyDescent="0.25">
      <c r="A391">
        <v>365</v>
      </c>
      <c r="B391">
        <v>2.62</v>
      </c>
    </row>
    <row r="392" spans="1:55" x14ac:dyDescent="0.25">
      <c r="A392">
        <v>365</v>
      </c>
      <c r="B392">
        <v>2.68</v>
      </c>
    </row>
    <row r="394" spans="1:55" ht="15.75" x14ac:dyDescent="0.25">
      <c r="A394" s="2" t="s">
        <v>45</v>
      </c>
      <c r="B394" s="5"/>
    </row>
    <row r="395" spans="1:55" ht="15.75" x14ac:dyDescent="0.25">
      <c r="A395" s="5" t="s">
        <v>35</v>
      </c>
      <c r="B395" s="5"/>
    </row>
    <row r="396" spans="1:55" ht="15.75" x14ac:dyDescent="0.25">
      <c r="A396" t="s">
        <v>62</v>
      </c>
      <c r="B396" s="5"/>
      <c r="AN396" t="s">
        <v>110</v>
      </c>
    </row>
    <row r="397" spans="1:55" ht="15.75" x14ac:dyDescent="0.25">
      <c r="A397" s="5" t="s">
        <v>1</v>
      </c>
      <c r="B397" s="5" t="s">
        <v>2</v>
      </c>
      <c r="AZ397" s="47"/>
      <c r="BA397" s="47"/>
      <c r="BB397" s="47"/>
      <c r="BC397" s="47"/>
    </row>
    <row r="398" spans="1:55" x14ac:dyDescent="0.25">
      <c r="A398">
        <v>0</v>
      </c>
      <c r="B398">
        <v>100.77</v>
      </c>
      <c r="E398" t="s">
        <v>72</v>
      </c>
      <c r="AZ398" s="47"/>
      <c r="BA398" s="46"/>
      <c r="BB398" s="46"/>
      <c r="BC398" s="46"/>
    </row>
    <row r="399" spans="1:55" x14ac:dyDescent="0.25">
      <c r="A399">
        <v>0</v>
      </c>
      <c r="B399">
        <v>107.58</v>
      </c>
      <c r="AZ399" s="47"/>
      <c r="BA399" s="46"/>
      <c r="BB399" s="46"/>
      <c r="BC399" s="46"/>
    </row>
    <row r="400" spans="1:55" x14ac:dyDescent="0.25">
      <c r="A400">
        <v>8.3299999999999999E-2</v>
      </c>
      <c r="B400">
        <v>104.35999999999999</v>
      </c>
      <c r="AZ400" s="47"/>
      <c r="BA400" s="47"/>
      <c r="BB400" s="47"/>
      <c r="BC400" s="47"/>
    </row>
    <row r="401" spans="1:55" x14ac:dyDescent="0.25">
      <c r="A401">
        <v>8.3299999999999999E-2</v>
      </c>
      <c r="B401">
        <v>107.99000000000001</v>
      </c>
      <c r="AZ401" s="47"/>
      <c r="BA401" s="47"/>
      <c r="BB401" s="47"/>
      <c r="BC401" s="47"/>
    </row>
    <row r="402" spans="1:55" x14ac:dyDescent="0.25">
      <c r="A402">
        <v>0.25</v>
      </c>
      <c r="B402">
        <v>106.3</v>
      </c>
    </row>
    <row r="403" spans="1:55" x14ac:dyDescent="0.25">
      <c r="A403">
        <v>0.25</v>
      </c>
      <c r="B403">
        <v>100.94</v>
      </c>
    </row>
    <row r="404" spans="1:55" x14ac:dyDescent="0.25">
      <c r="A404">
        <v>1</v>
      </c>
      <c r="B404">
        <v>102.41</v>
      </c>
    </row>
    <row r="405" spans="1:55" x14ac:dyDescent="0.25">
      <c r="A405">
        <v>1</v>
      </c>
      <c r="B405">
        <v>99.949999999999989</v>
      </c>
    </row>
    <row r="406" spans="1:55" x14ac:dyDescent="0.25">
      <c r="A406">
        <v>3</v>
      </c>
      <c r="B406">
        <v>89.47999999999999</v>
      </c>
    </row>
    <row r="407" spans="1:55" x14ac:dyDescent="0.25">
      <c r="A407">
        <v>3</v>
      </c>
      <c r="B407">
        <v>88.22999999999999</v>
      </c>
    </row>
    <row r="408" spans="1:55" x14ac:dyDescent="0.25">
      <c r="A408">
        <v>7</v>
      </c>
      <c r="B408">
        <v>81.23</v>
      </c>
    </row>
    <row r="409" spans="1:55" x14ac:dyDescent="0.25">
      <c r="A409">
        <v>7</v>
      </c>
      <c r="B409">
        <v>92.64</v>
      </c>
    </row>
    <row r="410" spans="1:55" x14ac:dyDescent="0.25">
      <c r="A410">
        <v>14</v>
      </c>
      <c r="B410">
        <v>74.240000000000009</v>
      </c>
    </row>
    <row r="411" spans="1:55" x14ac:dyDescent="0.25">
      <c r="A411">
        <v>14</v>
      </c>
      <c r="B411">
        <v>71.45</v>
      </c>
    </row>
    <row r="412" spans="1:55" x14ac:dyDescent="0.25">
      <c r="A412">
        <v>30</v>
      </c>
      <c r="B412">
        <v>20.88</v>
      </c>
    </row>
    <row r="413" spans="1:55" x14ac:dyDescent="0.25">
      <c r="A413">
        <v>30</v>
      </c>
      <c r="B413">
        <v>15.94</v>
      </c>
    </row>
    <row r="414" spans="1:55" x14ac:dyDescent="0.25">
      <c r="A414">
        <v>60</v>
      </c>
      <c r="B414">
        <v>14.07</v>
      </c>
    </row>
    <row r="415" spans="1:55" x14ac:dyDescent="0.25">
      <c r="A415">
        <v>60</v>
      </c>
      <c r="B415">
        <v>9.3800000000000008</v>
      </c>
    </row>
    <row r="416" spans="1:55" x14ac:dyDescent="0.25">
      <c r="A416">
        <v>90</v>
      </c>
      <c r="B416">
        <v>7.56</v>
      </c>
    </row>
    <row r="417" spans="1:55" x14ac:dyDescent="0.25">
      <c r="A417">
        <v>90</v>
      </c>
      <c r="B417">
        <v>22.93</v>
      </c>
    </row>
    <row r="418" spans="1:55" x14ac:dyDescent="0.25">
      <c r="A418">
        <v>120</v>
      </c>
      <c r="B418">
        <v>8.2100000000000009</v>
      </c>
    </row>
    <row r="419" spans="1:55" x14ac:dyDescent="0.25">
      <c r="A419">
        <v>120</v>
      </c>
      <c r="B419">
        <v>6.61</v>
      </c>
    </row>
    <row r="420" spans="1:55" x14ac:dyDescent="0.25">
      <c r="A420">
        <v>180</v>
      </c>
      <c r="B420">
        <v>7.74</v>
      </c>
    </row>
    <row r="421" spans="1:55" x14ac:dyDescent="0.25">
      <c r="A421">
        <v>180</v>
      </c>
      <c r="B421">
        <v>10.59</v>
      </c>
    </row>
    <row r="422" spans="1:55" x14ac:dyDescent="0.25">
      <c r="A422">
        <v>270</v>
      </c>
      <c r="B422">
        <v>7.76</v>
      </c>
    </row>
    <row r="423" spans="1:55" x14ac:dyDescent="0.25">
      <c r="A423">
        <v>270</v>
      </c>
      <c r="B423">
        <v>5.6</v>
      </c>
    </row>
    <row r="424" spans="1:55" x14ac:dyDescent="0.25">
      <c r="A424">
        <v>365</v>
      </c>
      <c r="B424">
        <v>6.87</v>
      </c>
    </row>
    <row r="425" spans="1:55" x14ac:dyDescent="0.25">
      <c r="A425">
        <v>365</v>
      </c>
      <c r="B425">
        <v>4.84</v>
      </c>
    </row>
    <row r="427" spans="1:55" ht="15.75" x14ac:dyDescent="0.25">
      <c r="A427" s="2" t="s">
        <v>45</v>
      </c>
      <c r="B427" s="5"/>
    </row>
    <row r="428" spans="1:55" ht="15.75" x14ac:dyDescent="0.25">
      <c r="A428" s="5" t="s">
        <v>35</v>
      </c>
      <c r="B428" s="5"/>
    </row>
    <row r="429" spans="1:55" ht="15.75" x14ac:dyDescent="0.25">
      <c r="A429" t="s">
        <v>63</v>
      </c>
      <c r="B429" s="5"/>
    </row>
    <row r="430" spans="1:55" ht="15.75" x14ac:dyDescent="0.25">
      <c r="A430" s="5" t="s">
        <v>1</v>
      </c>
      <c r="B430" s="5" t="s">
        <v>2</v>
      </c>
      <c r="E430" t="s">
        <v>72</v>
      </c>
      <c r="AN430" t="s">
        <v>110</v>
      </c>
    </row>
    <row r="431" spans="1:55" x14ac:dyDescent="0.25">
      <c r="A431">
        <v>0</v>
      </c>
      <c r="B431">
        <v>83.95</v>
      </c>
    </row>
    <row r="432" spans="1:55" x14ac:dyDescent="0.25">
      <c r="A432">
        <v>0</v>
      </c>
      <c r="B432">
        <v>91</v>
      </c>
      <c r="AZ432" s="47"/>
      <c r="BA432" s="47"/>
      <c r="BB432" s="47"/>
      <c r="BC432" s="47"/>
    </row>
    <row r="433" spans="1:55" x14ac:dyDescent="0.25">
      <c r="A433">
        <v>8.3299999999999999E-2</v>
      </c>
      <c r="B433">
        <v>77.760000000000005</v>
      </c>
      <c r="AZ433" s="47"/>
      <c r="BA433" s="46"/>
      <c r="BB433" s="46"/>
      <c r="BC433" s="46"/>
    </row>
    <row r="434" spans="1:55" x14ac:dyDescent="0.25">
      <c r="A434">
        <v>8.3299999999999999E-2</v>
      </c>
      <c r="B434">
        <v>79.62</v>
      </c>
      <c r="AZ434" s="47"/>
      <c r="BA434" s="46"/>
      <c r="BB434" s="46"/>
      <c r="BC434" s="46"/>
    </row>
    <row r="435" spans="1:55" x14ac:dyDescent="0.25">
      <c r="A435">
        <v>0.25</v>
      </c>
      <c r="B435">
        <v>80.22</v>
      </c>
      <c r="AZ435" s="47"/>
      <c r="BA435" s="47"/>
      <c r="BB435" s="47"/>
      <c r="BC435" s="47"/>
    </row>
    <row r="436" spans="1:55" x14ac:dyDescent="0.25">
      <c r="A436">
        <v>0.25</v>
      </c>
      <c r="B436">
        <v>85.67</v>
      </c>
      <c r="AZ436" s="47"/>
      <c r="BA436" s="47"/>
      <c r="BB436" s="47"/>
      <c r="BC436" s="47"/>
    </row>
    <row r="437" spans="1:55" x14ac:dyDescent="0.25">
      <c r="A437">
        <v>1</v>
      </c>
      <c r="B437">
        <v>75.22</v>
      </c>
    </row>
    <row r="438" spans="1:55" x14ac:dyDescent="0.25">
      <c r="A438">
        <v>1</v>
      </c>
      <c r="B438">
        <v>72.91</v>
      </c>
    </row>
    <row r="439" spans="1:55" x14ac:dyDescent="0.25">
      <c r="A439">
        <v>3</v>
      </c>
      <c r="B439">
        <v>62.28</v>
      </c>
    </row>
    <row r="440" spans="1:55" x14ac:dyDescent="0.25">
      <c r="A440">
        <v>3</v>
      </c>
      <c r="B440">
        <v>70.62</v>
      </c>
    </row>
    <row r="441" spans="1:55" x14ac:dyDescent="0.25">
      <c r="A441">
        <v>7</v>
      </c>
      <c r="B441">
        <v>63.38</v>
      </c>
    </row>
    <row r="442" spans="1:55" x14ac:dyDescent="0.25">
      <c r="A442">
        <v>7</v>
      </c>
      <c r="B442">
        <v>57.57</v>
      </c>
    </row>
    <row r="443" spans="1:55" x14ac:dyDescent="0.25">
      <c r="A443">
        <v>14</v>
      </c>
      <c r="B443">
        <v>43.93</v>
      </c>
    </row>
    <row r="444" spans="1:55" x14ac:dyDescent="0.25">
      <c r="A444">
        <v>14</v>
      </c>
      <c r="B444">
        <v>50.71</v>
      </c>
    </row>
    <row r="445" spans="1:55" x14ac:dyDescent="0.25">
      <c r="A445">
        <v>30</v>
      </c>
      <c r="B445">
        <v>28.28</v>
      </c>
    </row>
    <row r="446" spans="1:55" x14ac:dyDescent="0.25">
      <c r="A446">
        <v>30</v>
      </c>
      <c r="B446">
        <v>28.66</v>
      </c>
    </row>
    <row r="447" spans="1:55" x14ac:dyDescent="0.25">
      <c r="A447">
        <v>60</v>
      </c>
      <c r="B447">
        <v>19.45</v>
      </c>
    </row>
    <row r="448" spans="1:55" x14ac:dyDescent="0.25">
      <c r="A448">
        <v>60</v>
      </c>
      <c r="B448">
        <v>18.14</v>
      </c>
    </row>
    <row r="449" spans="1:55" x14ac:dyDescent="0.25">
      <c r="A449">
        <v>90</v>
      </c>
      <c r="B449">
        <v>13.29</v>
      </c>
    </row>
    <row r="450" spans="1:55" x14ac:dyDescent="0.25">
      <c r="A450">
        <v>90</v>
      </c>
      <c r="B450">
        <v>21.43</v>
      </c>
    </row>
    <row r="451" spans="1:55" x14ac:dyDescent="0.25">
      <c r="A451">
        <v>120</v>
      </c>
      <c r="B451">
        <v>16.850000000000001</v>
      </c>
    </row>
    <row r="452" spans="1:55" x14ac:dyDescent="0.25">
      <c r="A452">
        <v>120</v>
      </c>
      <c r="B452">
        <v>12.69</v>
      </c>
    </row>
    <row r="453" spans="1:55" x14ac:dyDescent="0.25">
      <c r="A453">
        <v>180</v>
      </c>
      <c r="B453">
        <v>17.2</v>
      </c>
    </row>
    <row r="454" spans="1:55" x14ac:dyDescent="0.25">
      <c r="A454">
        <v>180</v>
      </c>
      <c r="B454">
        <v>12.46</v>
      </c>
    </row>
    <row r="455" spans="1:55" x14ac:dyDescent="0.25">
      <c r="A455">
        <v>270</v>
      </c>
      <c r="B455">
        <v>9.92</v>
      </c>
    </row>
    <row r="456" spans="1:55" x14ac:dyDescent="0.25">
      <c r="A456">
        <v>270</v>
      </c>
      <c r="B456">
        <v>13.59</v>
      </c>
    </row>
    <row r="457" spans="1:55" x14ac:dyDescent="0.25">
      <c r="A457">
        <v>365</v>
      </c>
      <c r="B457">
        <v>13.61</v>
      </c>
    </row>
    <row r="458" spans="1:55" x14ac:dyDescent="0.25">
      <c r="A458">
        <v>365</v>
      </c>
      <c r="B458">
        <v>9.67</v>
      </c>
    </row>
    <row r="460" spans="1:55" ht="15.75" x14ac:dyDescent="0.25">
      <c r="A460" s="2" t="s">
        <v>46</v>
      </c>
      <c r="B460" s="5"/>
    </row>
    <row r="461" spans="1:55" ht="15.75" x14ac:dyDescent="0.25">
      <c r="A461" s="5" t="s">
        <v>35</v>
      </c>
      <c r="B461" s="5"/>
      <c r="AN461" t="s">
        <v>110</v>
      </c>
    </row>
    <row r="462" spans="1:55" ht="15.75" x14ac:dyDescent="0.25">
      <c r="A462" t="s">
        <v>64</v>
      </c>
      <c r="B462" s="5"/>
      <c r="D462" t="s">
        <v>72</v>
      </c>
    </row>
    <row r="463" spans="1:55" ht="15.75" x14ac:dyDescent="0.25">
      <c r="A463" s="5" t="s">
        <v>1</v>
      </c>
      <c r="B463" s="5" t="s">
        <v>2</v>
      </c>
    </row>
    <row r="464" spans="1:55" x14ac:dyDescent="0.25">
      <c r="A464">
        <v>0</v>
      </c>
      <c r="B464">
        <v>100.1</v>
      </c>
      <c r="AZ464" s="47"/>
      <c r="BA464" s="47"/>
      <c r="BB464" s="47"/>
      <c r="BC464" s="47"/>
    </row>
    <row r="465" spans="1:55" x14ac:dyDescent="0.25">
      <c r="A465">
        <f>2/24</f>
        <v>8.3333333333333329E-2</v>
      </c>
      <c r="B465">
        <v>74.8</v>
      </c>
      <c r="AZ465" s="47"/>
      <c r="BA465" s="46"/>
      <c r="BB465" s="46"/>
      <c r="BC465" s="46"/>
    </row>
    <row r="466" spans="1:55" x14ac:dyDescent="0.25">
      <c r="A466">
        <f>6/24</f>
        <v>0.25</v>
      </c>
      <c r="B466">
        <v>66.2</v>
      </c>
      <c r="AZ466" s="47"/>
      <c r="BA466" s="46"/>
      <c r="BB466" s="46"/>
      <c r="BC466" s="46"/>
    </row>
    <row r="467" spans="1:55" x14ac:dyDescent="0.25">
      <c r="A467">
        <f>12/24</f>
        <v>0.5</v>
      </c>
      <c r="B467">
        <v>45.5</v>
      </c>
      <c r="AZ467" s="47"/>
      <c r="BA467" s="47"/>
      <c r="BB467" s="47"/>
      <c r="BC467" s="47"/>
    </row>
    <row r="468" spans="1:55" x14ac:dyDescent="0.25">
      <c r="A468">
        <v>1</v>
      </c>
      <c r="B468">
        <v>33.4</v>
      </c>
      <c r="AZ468" s="47"/>
      <c r="BA468" s="47"/>
      <c r="BB468" s="47"/>
      <c r="BC468" s="47"/>
    </row>
    <row r="469" spans="1:55" x14ac:dyDescent="0.25">
      <c r="A469">
        <v>2</v>
      </c>
      <c r="B469">
        <v>20.100000000000001</v>
      </c>
    </row>
    <row r="470" spans="1:55" x14ac:dyDescent="0.25">
      <c r="A470">
        <v>4</v>
      </c>
      <c r="B470">
        <v>18.8</v>
      </c>
    </row>
    <row r="471" spans="1:55" x14ac:dyDescent="0.25">
      <c r="A471">
        <v>7</v>
      </c>
      <c r="B471">
        <v>17.8</v>
      </c>
    </row>
    <row r="472" spans="1:55" x14ac:dyDescent="0.25">
      <c r="A472">
        <v>14</v>
      </c>
      <c r="B472">
        <v>17.2</v>
      </c>
    </row>
    <row r="473" spans="1:55" x14ac:dyDescent="0.25">
      <c r="A473">
        <v>28</v>
      </c>
      <c r="B473">
        <v>12.1</v>
      </c>
    </row>
    <row r="474" spans="1:55" x14ac:dyDescent="0.25">
      <c r="A474">
        <v>30</v>
      </c>
      <c r="B474">
        <v>14.1</v>
      </c>
    </row>
    <row r="475" spans="1:55" x14ac:dyDescent="0.25">
      <c r="A475">
        <v>56</v>
      </c>
      <c r="B475">
        <v>13.7</v>
      </c>
    </row>
    <row r="476" spans="1:55" x14ac:dyDescent="0.25">
      <c r="A476">
        <v>85</v>
      </c>
      <c r="B476">
        <v>13.2</v>
      </c>
    </row>
    <row r="477" spans="1:55" x14ac:dyDescent="0.25">
      <c r="A477" s="29"/>
      <c r="B477" s="30"/>
    </row>
    <row r="478" spans="1:55" ht="15.75" x14ac:dyDescent="0.25">
      <c r="A478" s="31" t="s">
        <v>46</v>
      </c>
      <c r="B478" s="32"/>
    </row>
    <row r="479" spans="1:55" ht="15.75" x14ac:dyDescent="0.25">
      <c r="A479" s="32" t="s">
        <v>35</v>
      </c>
      <c r="B479" s="32"/>
    </row>
    <row r="480" spans="1:55" ht="15.75" x14ac:dyDescent="0.25">
      <c r="A480" t="s">
        <v>65</v>
      </c>
      <c r="B480" s="32"/>
      <c r="D480" t="s">
        <v>72</v>
      </c>
    </row>
    <row r="481" spans="1:55" ht="15.75" x14ac:dyDescent="0.25">
      <c r="A481" s="32" t="s">
        <v>1</v>
      </c>
      <c r="B481" s="32" t="s">
        <v>2</v>
      </c>
    </row>
    <row r="482" spans="1:55" x14ac:dyDescent="0.25">
      <c r="A482" s="33">
        <v>0</v>
      </c>
      <c r="B482" s="34">
        <v>94.1</v>
      </c>
    </row>
    <row r="483" spans="1:55" x14ac:dyDescent="0.25">
      <c r="A483" s="33">
        <v>0</v>
      </c>
      <c r="B483" s="34">
        <v>91.9</v>
      </c>
      <c r="AN483" t="s">
        <v>110</v>
      </c>
    </row>
    <row r="484" spans="1:55" x14ac:dyDescent="0.25">
      <c r="A484" s="33">
        <v>3</v>
      </c>
      <c r="B484" s="34">
        <v>85.7</v>
      </c>
    </row>
    <row r="485" spans="1:55" x14ac:dyDescent="0.25">
      <c r="A485" s="33">
        <v>7</v>
      </c>
      <c r="B485" s="34">
        <v>73.599999999999994</v>
      </c>
      <c r="AN485" t="s">
        <v>110</v>
      </c>
    </row>
    <row r="486" spans="1:55" x14ac:dyDescent="0.25">
      <c r="A486" s="33">
        <v>7</v>
      </c>
      <c r="B486" s="34">
        <v>73</v>
      </c>
    </row>
    <row r="487" spans="1:55" x14ac:dyDescent="0.25">
      <c r="A487" s="33">
        <v>14</v>
      </c>
      <c r="B487" s="34">
        <v>58.6</v>
      </c>
      <c r="AZ487" s="47"/>
      <c r="BA487" s="47"/>
      <c r="BB487" s="47"/>
      <c r="BC487" s="47"/>
    </row>
    <row r="488" spans="1:55" x14ac:dyDescent="0.25">
      <c r="A488" s="33">
        <v>28</v>
      </c>
      <c r="B488" s="34">
        <v>41.5</v>
      </c>
      <c r="AZ488" s="47"/>
      <c r="BA488" s="46"/>
      <c r="BB488" s="46"/>
      <c r="BC488" s="46"/>
    </row>
    <row r="489" spans="1:55" x14ac:dyDescent="0.25">
      <c r="A489" s="33">
        <v>28</v>
      </c>
      <c r="B489" s="34">
        <v>41.4</v>
      </c>
      <c r="AZ489" s="47"/>
      <c r="BA489" s="46"/>
      <c r="BB489" s="46"/>
      <c r="BC489" s="46"/>
    </row>
    <row r="490" spans="1:55" x14ac:dyDescent="0.25">
      <c r="A490" s="33">
        <v>56</v>
      </c>
      <c r="B490" s="34">
        <v>18.600000000000001</v>
      </c>
      <c r="AZ490" s="47"/>
      <c r="BA490" s="47"/>
      <c r="BB490" s="47"/>
      <c r="BC490" s="47"/>
    </row>
    <row r="491" spans="1:55" x14ac:dyDescent="0.25">
      <c r="A491" s="33">
        <v>90</v>
      </c>
      <c r="B491" s="34">
        <v>11.4</v>
      </c>
      <c r="AZ491" s="47"/>
      <c r="BA491" s="47"/>
      <c r="BB491" s="47"/>
      <c r="BC491" s="47"/>
    </row>
    <row r="492" spans="1:55" x14ac:dyDescent="0.25">
      <c r="A492" s="33">
        <v>90</v>
      </c>
      <c r="B492" s="34">
        <v>9.1</v>
      </c>
    </row>
    <row r="493" spans="1:55" x14ac:dyDescent="0.25">
      <c r="A493" s="33">
        <v>120</v>
      </c>
      <c r="B493" s="34">
        <v>5.3</v>
      </c>
    </row>
    <row r="494" spans="1:55" x14ac:dyDescent="0.25">
      <c r="A494" s="33">
        <v>120</v>
      </c>
      <c r="B494" s="34">
        <v>6</v>
      </c>
    </row>
    <row r="496" spans="1:55" ht="15.75" x14ac:dyDescent="0.25">
      <c r="A496" s="31" t="s">
        <v>47</v>
      </c>
      <c r="B496" s="32"/>
    </row>
    <row r="497" spans="1:55" ht="15.75" x14ac:dyDescent="0.25">
      <c r="A497" s="32" t="s">
        <v>44</v>
      </c>
      <c r="B497" s="32"/>
    </row>
    <row r="498" spans="1:55" ht="15.75" x14ac:dyDescent="0.25">
      <c r="A498" t="s">
        <v>66</v>
      </c>
      <c r="B498" s="32"/>
      <c r="D498" t="s">
        <v>72</v>
      </c>
    </row>
    <row r="499" spans="1:55" ht="15.75" x14ac:dyDescent="0.25">
      <c r="A499" s="32" t="s">
        <v>1</v>
      </c>
      <c r="B499" s="32" t="s">
        <v>2</v>
      </c>
    </row>
    <row r="500" spans="1:55" x14ac:dyDescent="0.25">
      <c r="A500">
        <v>0</v>
      </c>
      <c r="B500">
        <v>76.099999999999994</v>
      </c>
    </row>
    <row r="501" spans="1:55" x14ac:dyDescent="0.25">
      <c r="A501">
        <v>0</v>
      </c>
      <c r="B501">
        <v>82.1</v>
      </c>
    </row>
    <row r="502" spans="1:55" x14ac:dyDescent="0.25">
      <c r="A502">
        <v>0.33</v>
      </c>
      <c r="B502">
        <v>29.2</v>
      </c>
    </row>
    <row r="503" spans="1:55" x14ac:dyDescent="0.25">
      <c r="A503">
        <v>0.33</v>
      </c>
      <c r="B503">
        <v>28.1</v>
      </c>
    </row>
    <row r="504" spans="1:55" x14ac:dyDescent="0.25">
      <c r="A504">
        <v>1</v>
      </c>
      <c r="B504">
        <v>12.3</v>
      </c>
      <c r="AN504" t="s">
        <v>110</v>
      </c>
    </row>
    <row r="505" spans="1:55" x14ac:dyDescent="0.25">
      <c r="A505">
        <v>1</v>
      </c>
      <c r="B505">
        <v>11.8</v>
      </c>
    </row>
    <row r="506" spans="1:55" x14ac:dyDescent="0.25">
      <c r="A506">
        <v>2</v>
      </c>
      <c r="B506">
        <v>6.4</v>
      </c>
    </row>
    <row r="507" spans="1:55" x14ac:dyDescent="0.25">
      <c r="A507">
        <v>2</v>
      </c>
      <c r="B507">
        <v>6.9</v>
      </c>
    </row>
    <row r="508" spans="1:55" x14ac:dyDescent="0.25">
      <c r="A508">
        <v>5</v>
      </c>
      <c r="B508">
        <v>2.2000000000000002</v>
      </c>
    </row>
    <row r="509" spans="1:55" x14ac:dyDescent="0.25">
      <c r="A509">
        <v>5</v>
      </c>
      <c r="B509">
        <v>2.8</v>
      </c>
    </row>
    <row r="510" spans="1:55" x14ac:dyDescent="0.25">
      <c r="A510">
        <v>15</v>
      </c>
      <c r="B510">
        <v>0.8</v>
      </c>
      <c r="AN510" t="s">
        <v>110</v>
      </c>
    </row>
    <row r="511" spans="1:55" x14ac:dyDescent="0.25">
      <c r="A511">
        <v>15</v>
      </c>
      <c r="B511">
        <v>0.9</v>
      </c>
      <c r="AZ511" s="47"/>
      <c r="BA511" s="47"/>
      <c r="BB511" s="47"/>
      <c r="BC511" s="47"/>
    </row>
    <row r="512" spans="1:55" x14ac:dyDescent="0.25">
      <c r="A512">
        <v>30</v>
      </c>
      <c r="B512">
        <v>0.4</v>
      </c>
      <c r="AZ512" s="47"/>
      <c r="BA512" s="46"/>
      <c r="BB512" s="46"/>
      <c r="BC512" s="46"/>
    </row>
    <row r="513" spans="1:55" x14ac:dyDescent="0.25">
      <c r="A513">
        <v>30</v>
      </c>
      <c r="B513">
        <v>0.2</v>
      </c>
      <c r="AZ513" s="47"/>
      <c r="BA513" s="46"/>
      <c r="BB513" s="46"/>
      <c r="BC513" s="46"/>
    </row>
    <row r="514" spans="1:55" x14ac:dyDescent="0.25">
      <c r="A514">
        <v>61</v>
      </c>
      <c r="B514">
        <v>0.3</v>
      </c>
      <c r="AZ514" s="47"/>
      <c r="BA514" s="47"/>
      <c r="BB514" s="47"/>
      <c r="BC514" s="47"/>
    </row>
    <row r="515" spans="1:55" x14ac:dyDescent="0.25">
      <c r="A515">
        <v>61</v>
      </c>
      <c r="B515">
        <v>0.4</v>
      </c>
      <c r="AZ515" s="47"/>
      <c r="BA515" s="47"/>
      <c r="BB515" s="47"/>
      <c r="BC515" s="47"/>
    </row>
    <row r="516" spans="1:55" x14ac:dyDescent="0.25">
      <c r="A516">
        <v>99</v>
      </c>
      <c r="B516">
        <v>0.7</v>
      </c>
    </row>
    <row r="517" spans="1:55" x14ac:dyDescent="0.25">
      <c r="A517">
        <v>99</v>
      </c>
      <c r="B517">
        <v>0.7</v>
      </c>
    </row>
    <row r="519" spans="1:55" ht="15.75" x14ac:dyDescent="0.25">
      <c r="A519" s="31" t="s">
        <v>47</v>
      </c>
      <c r="B519" s="32"/>
    </row>
    <row r="520" spans="1:55" ht="15.75" x14ac:dyDescent="0.25">
      <c r="A520" s="32" t="s">
        <v>35</v>
      </c>
      <c r="B520" s="32"/>
    </row>
    <row r="521" spans="1:55" ht="15.75" x14ac:dyDescent="0.25">
      <c r="A521" t="s">
        <v>67</v>
      </c>
      <c r="B521" s="32"/>
      <c r="D521" t="s">
        <v>72</v>
      </c>
    </row>
    <row r="522" spans="1:55" ht="15.75" x14ac:dyDescent="0.25">
      <c r="A522" s="32" t="s">
        <v>1</v>
      </c>
      <c r="B522" s="32" t="s">
        <v>2</v>
      </c>
    </row>
    <row r="523" spans="1:55" x14ac:dyDescent="0.25">
      <c r="A523">
        <v>0</v>
      </c>
      <c r="B523">
        <v>97.2</v>
      </c>
    </row>
    <row r="524" spans="1:55" x14ac:dyDescent="0.25">
      <c r="A524">
        <v>0</v>
      </c>
      <c r="B524">
        <v>95.1</v>
      </c>
    </row>
    <row r="525" spans="1:55" x14ac:dyDescent="0.25">
      <c r="A525">
        <v>0.25</v>
      </c>
      <c r="B525">
        <v>51.3</v>
      </c>
    </row>
    <row r="526" spans="1:55" x14ac:dyDescent="0.25">
      <c r="A526">
        <v>0.25</v>
      </c>
      <c r="B526">
        <v>54.7</v>
      </c>
    </row>
    <row r="527" spans="1:55" x14ac:dyDescent="0.25">
      <c r="A527">
        <v>1</v>
      </c>
      <c r="B527">
        <v>24</v>
      </c>
      <c r="AN527" t="s">
        <v>110</v>
      </c>
    </row>
    <row r="528" spans="1:55" x14ac:dyDescent="0.25">
      <c r="A528">
        <v>1</v>
      </c>
      <c r="B528">
        <v>24.2</v>
      </c>
    </row>
    <row r="529" spans="1:40" x14ac:dyDescent="0.25">
      <c r="A529">
        <v>7</v>
      </c>
      <c r="B529">
        <v>9</v>
      </c>
    </row>
    <row r="530" spans="1:40" x14ac:dyDescent="0.25">
      <c r="A530">
        <v>7</v>
      </c>
      <c r="B530">
        <v>8.1999999999999993</v>
      </c>
    </row>
    <row r="531" spans="1:40" x14ac:dyDescent="0.25">
      <c r="A531">
        <v>14</v>
      </c>
      <c r="B531">
        <v>8.6999999999999993</v>
      </c>
    </row>
    <row r="532" spans="1:40" x14ac:dyDescent="0.25">
      <c r="A532">
        <v>14</v>
      </c>
      <c r="B532">
        <v>5.8</v>
      </c>
    </row>
    <row r="533" spans="1:40" x14ac:dyDescent="0.25">
      <c r="A533">
        <v>28</v>
      </c>
      <c r="B533">
        <v>6.7</v>
      </c>
    </row>
    <row r="534" spans="1:40" x14ac:dyDescent="0.25">
      <c r="A534">
        <v>28</v>
      </c>
      <c r="B534">
        <v>3.8</v>
      </c>
    </row>
    <row r="535" spans="1:40" x14ac:dyDescent="0.25">
      <c r="A535">
        <v>43</v>
      </c>
      <c r="B535">
        <v>4.0999999999999996</v>
      </c>
      <c r="AN535" t="s">
        <v>110</v>
      </c>
    </row>
    <row r="536" spans="1:40" x14ac:dyDescent="0.25">
      <c r="A536">
        <v>43</v>
      </c>
      <c r="B536">
        <v>3.7</v>
      </c>
    </row>
    <row r="537" spans="1:40" x14ac:dyDescent="0.25">
      <c r="A537">
        <v>90</v>
      </c>
      <c r="B537">
        <v>2.5</v>
      </c>
    </row>
    <row r="538" spans="1:40" x14ac:dyDescent="0.25">
      <c r="A538">
        <v>90</v>
      </c>
      <c r="B538">
        <v>2.5</v>
      </c>
    </row>
    <row r="539" spans="1:40" x14ac:dyDescent="0.25">
      <c r="A539">
        <v>150</v>
      </c>
      <c r="B539">
        <v>2</v>
      </c>
    </row>
    <row r="540" spans="1:40" x14ac:dyDescent="0.25">
      <c r="A540">
        <v>150</v>
      </c>
      <c r="B540">
        <v>2.2999999999999998</v>
      </c>
    </row>
    <row r="541" spans="1:40" x14ac:dyDescent="0.25">
      <c r="A541">
        <v>210</v>
      </c>
      <c r="B541">
        <v>2</v>
      </c>
    </row>
    <row r="542" spans="1:40" x14ac:dyDescent="0.25">
      <c r="A542">
        <v>210</v>
      </c>
      <c r="B542">
        <v>1.6</v>
      </c>
    </row>
    <row r="543" spans="1:40" x14ac:dyDescent="0.25">
      <c r="A543">
        <v>270</v>
      </c>
      <c r="B543">
        <v>1.3</v>
      </c>
    </row>
    <row r="544" spans="1:40" x14ac:dyDescent="0.25">
      <c r="A544">
        <v>365</v>
      </c>
      <c r="B544">
        <v>1.8</v>
      </c>
    </row>
    <row r="545" spans="1:52" x14ac:dyDescent="0.25">
      <c r="A545">
        <v>365</v>
      </c>
      <c r="B545">
        <v>0.7</v>
      </c>
      <c r="D545" t="s">
        <v>72</v>
      </c>
    </row>
    <row r="547" spans="1:52" ht="15.75" x14ac:dyDescent="0.25">
      <c r="A547" s="31" t="s">
        <v>43</v>
      </c>
      <c r="B547" s="32"/>
    </row>
    <row r="548" spans="1:52" ht="15.75" x14ac:dyDescent="0.25">
      <c r="A548" s="32" t="s">
        <v>68</v>
      </c>
      <c r="B548" s="32"/>
    </row>
    <row r="549" spans="1:52" ht="15.75" x14ac:dyDescent="0.25">
      <c r="A549" t="s">
        <v>69</v>
      </c>
      <c r="B549" s="32"/>
      <c r="D549" t="s">
        <v>69</v>
      </c>
      <c r="E549" s="32"/>
      <c r="AZ549" t="s">
        <v>110</v>
      </c>
    </row>
    <row r="550" spans="1:52" ht="15.75" x14ac:dyDescent="0.25">
      <c r="A550" s="5" t="s">
        <v>1</v>
      </c>
      <c r="B550" s="5" t="s">
        <v>2</v>
      </c>
      <c r="D550" s="5" t="s">
        <v>1</v>
      </c>
      <c r="E550" s="5" t="s">
        <v>2</v>
      </c>
    </row>
    <row r="551" spans="1:52" x14ac:dyDescent="0.25">
      <c r="A551">
        <v>1</v>
      </c>
      <c r="B551">
        <v>92.199999999999989</v>
      </c>
      <c r="D551">
        <v>0</v>
      </c>
      <c r="E551">
        <v>92.199999999999989</v>
      </c>
    </row>
    <row r="552" spans="1:52" x14ac:dyDescent="0.25">
      <c r="A552">
        <v>8</v>
      </c>
      <c r="B552">
        <v>16.5</v>
      </c>
      <c r="D552">
        <v>7</v>
      </c>
      <c r="E552">
        <v>16.5</v>
      </c>
    </row>
    <row r="553" spans="1:52" x14ac:dyDescent="0.25">
      <c r="A553">
        <v>15</v>
      </c>
      <c r="B553">
        <v>3.3000000000000003</v>
      </c>
      <c r="D553">
        <v>14</v>
      </c>
      <c r="E553">
        <v>3.3000000000000003</v>
      </c>
    </row>
    <row r="554" spans="1:52" x14ac:dyDescent="0.25">
      <c r="A554">
        <v>29</v>
      </c>
      <c r="B554">
        <v>1.8000000000000003</v>
      </c>
      <c r="D554">
        <v>28</v>
      </c>
      <c r="E554">
        <v>1.8000000000000003</v>
      </c>
    </row>
    <row r="555" spans="1:52" x14ac:dyDescent="0.25">
      <c r="A555">
        <v>29</v>
      </c>
      <c r="B555">
        <v>3.1</v>
      </c>
      <c r="D555">
        <v>28</v>
      </c>
      <c r="E555">
        <v>3.1</v>
      </c>
    </row>
    <row r="556" spans="1:52" x14ac:dyDescent="0.25">
      <c r="A556">
        <v>43</v>
      </c>
      <c r="B556">
        <v>1.8</v>
      </c>
      <c r="D556">
        <v>42</v>
      </c>
      <c r="E556">
        <v>1.8</v>
      </c>
    </row>
    <row r="557" spans="1:52" x14ac:dyDescent="0.25">
      <c r="A557">
        <v>57</v>
      </c>
      <c r="B557">
        <v>3.4</v>
      </c>
      <c r="D557">
        <v>56</v>
      </c>
      <c r="E557">
        <v>3.4</v>
      </c>
    </row>
    <row r="558" spans="1:52" x14ac:dyDescent="0.25">
      <c r="A558">
        <v>57</v>
      </c>
      <c r="B558">
        <v>4</v>
      </c>
      <c r="D558">
        <v>56</v>
      </c>
      <c r="E558">
        <v>4</v>
      </c>
    </row>
    <row r="559" spans="1:52" x14ac:dyDescent="0.25">
      <c r="A559">
        <v>113</v>
      </c>
      <c r="B559">
        <v>4.9000000000000004</v>
      </c>
      <c r="D559">
        <v>112</v>
      </c>
      <c r="E559">
        <v>4.9000000000000004</v>
      </c>
    </row>
    <row r="560" spans="1:52" x14ac:dyDescent="0.25">
      <c r="A560">
        <v>113</v>
      </c>
      <c r="B560">
        <v>3.6</v>
      </c>
      <c r="D560">
        <v>112</v>
      </c>
      <c r="E560">
        <v>3.6</v>
      </c>
    </row>
    <row r="561" spans="1:41" x14ac:dyDescent="0.25">
      <c r="A561">
        <v>225</v>
      </c>
      <c r="B561">
        <v>6.0000000000000009</v>
      </c>
      <c r="D561">
        <v>224</v>
      </c>
      <c r="E561">
        <v>6.0000000000000009</v>
      </c>
    </row>
    <row r="562" spans="1:41" x14ac:dyDescent="0.25">
      <c r="A562">
        <v>225</v>
      </c>
      <c r="B562">
        <v>3.6999999999999997</v>
      </c>
      <c r="D562">
        <v>224</v>
      </c>
      <c r="E562">
        <v>3.6999999999999997</v>
      </c>
    </row>
    <row r="563" spans="1:41" x14ac:dyDescent="0.25">
      <c r="A563">
        <v>365</v>
      </c>
      <c r="B563">
        <v>3.8000000000000003</v>
      </c>
      <c r="D563">
        <v>364</v>
      </c>
      <c r="E563">
        <v>3.8000000000000003</v>
      </c>
    </row>
    <row r="564" spans="1:41" x14ac:dyDescent="0.25">
      <c r="A564">
        <v>365</v>
      </c>
      <c r="B564">
        <v>4.0999999999999996</v>
      </c>
      <c r="D564">
        <v>364</v>
      </c>
      <c r="E564">
        <v>4.0999999999999996</v>
      </c>
    </row>
    <row r="566" spans="1:41" ht="15.75" x14ac:dyDescent="0.25">
      <c r="A566" s="31" t="s">
        <v>70</v>
      </c>
      <c r="B566" s="32"/>
    </row>
    <row r="567" spans="1:41" ht="15.75" x14ac:dyDescent="0.25">
      <c r="A567" s="32" t="s">
        <v>35</v>
      </c>
      <c r="B567" s="32"/>
    </row>
    <row r="568" spans="1:41" ht="15.75" x14ac:dyDescent="0.25">
      <c r="A568" t="s">
        <v>71</v>
      </c>
      <c r="B568" s="32"/>
    </row>
    <row r="569" spans="1:41" ht="15.75" x14ac:dyDescent="0.25">
      <c r="A569" s="32" t="s">
        <v>1</v>
      </c>
      <c r="B569" s="32" t="s">
        <v>2</v>
      </c>
    </row>
    <row r="570" spans="1:41" x14ac:dyDescent="0.25">
      <c r="A570">
        <v>0</v>
      </c>
      <c r="B570">
        <v>152.85900000000001</v>
      </c>
      <c r="E570" t="s">
        <v>72</v>
      </c>
      <c r="Q570" t="s">
        <v>73</v>
      </c>
    </row>
    <row r="571" spans="1:41" x14ac:dyDescent="0.25">
      <c r="A571">
        <v>7</v>
      </c>
      <c r="B571">
        <v>123.801</v>
      </c>
      <c r="AO571" t="s">
        <v>110</v>
      </c>
    </row>
    <row r="572" spans="1:41" x14ac:dyDescent="0.25">
      <c r="A572">
        <v>23</v>
      </c>
      <c r="B572">
        <v>87</v>
      </c>
    </row>
    <row r="573" spans="1:41" x14ac:dyDescent="0.25">
      <c r="A573">
        <v>54</v>
      </c>
      <c r="B573">
        <v>44.692</v>
      </c>
    </row>
    <row r="574" spans="1:41" x14ac:dyDescent="0.25">
      <c r="A574">
        <v>84</v>
      </c>
      <c r="B574">
        <v>82.361000000000004</v>
      </c>
    </row>
    <row r="575" spans="1:41" x14ac:dyDescent="0.25">
      <c r="A575">
        <v>179</v>
      </c>
      <c r="B575">
        <v>67.876999999999995</v>
      </c>
    </row>
    <row r="576" spans="1:41" x14ac:dyDescent="0.25">
      <c r="A576">
        <v>264</v>
      </c>
      <c r="B576">
        <v>47.398000000000003</v>
      </c>
    </row>
    <row r="577" spans="1:17" x14ac:dyDescent="0.25">
      <c r="A577">
        <v>358</v>
      </c>
      <c r="B577">
        <v>1.77</v>
      </c>
    </row>
    <row r="579" spans="1:17" ht="15.75" x14ac:dyDescent="0.25">
      <c r="A579" s="31" t="s">
        <v>75</v>
      </c>
      <c r="B579" s="32"/>
    </row>
    <row r="580" spans="1:17" ht="15.75" x14ac:dyDescent="0.25">
      <c r="A580" s="32" t="s">
        <v>35</v>
      </c>
      <c r="B580" s="32"/>
    </row>
    <row r="581" spans="1:17" ht="15.75" x14ac:dyDescent="0.25">
      <c r="A581" t="s">
        <v>74</v>
      </c>
      <c r="B581" s="32"/>
      <c r="C581" t="s">
        <v>74</v>
      </c>
      <c r="D581" s="32"/>
    </row>
    <row r="582" spans="1:17" ht="15.75" x14ac:dyDescent="0.25">
      <c r="A582" s="32" t="s">
        <v>1</v>
      </c>
      <c r="B582" s="32" t="s">
        <v>2</v>
      </c>
      <c r="C582" s="32" t="s">
        <v>1</v>
      </c>
      <c r="D582" s="32" t="s">
        <v>2</v>
      </c>
    </row>
    <row r="583" spans="1:17" x14ac:dyDescent="0.25">
      <c r="A583">
        <v>1</v>
      </c>
      <c r="B583">
        <v>33.6</v>
      </c>
      <c r="C583">
        <v>0</v>
      </c>
      <c r="D583">
        <v>33.6</v>
      </c>
    </row>
    <row r="584" spans="1:17" x14ac:dyDescent="0.25">
      <c r="A584">
        <v>2</v>
      </c>
      <c r="B584">
        <v>8.1999999999999993</v>
      </c>
      <c r="C584">
        <v>1</v>
      </c>
      <c r="D584">
        <v>8.1999999999999993</v>
      </c>
    </row>
    <row r="585" spans="1:17" x14ac:dyDescent="0.25">
      <c r="A585">
        <v>4</v>
      </c>
      <c r="B585">
        <v>2.7</v>
      </c>
      <c r="C585">
        <v>3</v>
      </c>
      <c r="D585">
        <v>2.7</v>
      </c>
    </row>
    <row r="586" spans="1:17" x14ac:dyDescent="0.25">
      <c r="A586">
        <v>8</v>
      </c>
      <c r="B586">
        <v>2.1</v>
      </c>
      <c r="C586">
        <v>7</v>
      </c>
      <c r="D586">
        <v>2.1</v>
      </c>
    </row>
    <row r="587" spans="1:17" x14ac:dyDescent="0.25">
      <c r="A587">
        <v>15</v>
      </c>
      <c r="B587">
        <v>1.5</v>
      </c>
      <c r="C587">
        <v>14</v>
      </c>
      <c r="D587">
        <v>1.5</v>
      </c>
    </row>
    <row r="588" spans="1:17" x14ac:dyDescent="0.25">
      <c r="A588">
        <v>29</v>
      </c>
      <c r="B588">
        <v>1.1000000000000001</v>
      </c>
      <c r="C588">
        <v>28</v>
      </c>
      <c r="D588">
        <v>1.1000000000000001</v>
      </c>
    </row>
    <row r="589" spans="1:17" x14ac:dyDescent="0.25">
      <c r="A589">
        <v>57</v>
      </c>
      <c r="B589">
        <v>1.1000000000000001</v>
      </c>
      <c r="C589">
        <v>56</v>
      </c>
      <c r="D589">
        <v>1.1000000000000001</v>
      </c>
    </row>
    <row r="590" spans="1:17" x14ac:dyDescent="0.25">
      <c r="A590">
        <v>101</v>
      </c>
      <c r="B590">
        <v>0.8</v>
      </c>
      <c r="C590">
        <v>100</v>
      </c>
      <c r="D590">
        <v>0.8</v>
      </c>
    </row>
    <row r="591" spans="1:17" x14ac:dyDescent="0.25">
      <c r="A591">
        <v>204</v>
      </c>
      <c r="B591">
        <v>0.5</v>
      </c>
      <c r="C591">
        <v>203</v>
      </c>
      <c r="D591">
        <v>0.5</v>
      </c>
      <c r="Q591" t="s">
        <v>73</v>
      </c>
    </row>
    <row r="592" spans="1:17" x14ac:dyDescent="0.25">
      <c r="A592">
        <v>204</v>
      </c>
      <c r="B592">
        <v>0.6</v>
      </c>
      <c r="C592">
        <v>203</v>
      </c>
      <c r="D592">
        <v>0.6</v>
      </c>
    </row>
    <row r="593" spans="1:53" x14ac:dyDescent="0.25">
      <c r="A593">
        <v>366</v>
      </c>
      <c r="B593">
        <v>0.4</v>
      </c>
      <c r="C593">
        <v>365</v>
      </c>
      <c r="D593">
        <v>0.4</v>
      </c>
    </row>
    <row r="594" spans="1:53" x14ac:dyDescent="0.25">
      <c r="A594">
        <v>366</v>
      </c>
      <c r="B594">
        <v>0.7</v>
      </c>
      <c r="C594">
        <v>365</v>
      </c>
      <c r="D594">
        <v>0.7</v>
      </c>
    </row>
    <row r="596" spans="1:53" ht="15.75" x14ac:dyDescent="0.25">
      <c r="A596" s="31" t="s">
        <v>76</v>
      </c>
      <c r="B596" s="32"/>
    </row>
    <row r="597" spans="1:53" ht="15.75" x14ac:dyDescent="0.25">
      <c r="A597" s="32" t="s">
        <v>35</v>
      </c>
      <c r="B597" s="32"/>
      <c r="BA597" t="s">
        <v>110</v>
      </c>
    </row>
    <row r="598" spans="1:53" ht="15.75" x14ac:dyDescent="0.25">
      <c r="A598" t="s">
        <v>77</v>
      </c>
      <c r="B598" s="32"/>
    </row>
    <row r="599" spans="1:53" ht="15.75" x14ac:dyDescent="0.25">
      <c r="A599" s="32" t="s">
        <v>1</v>
      </c>
      <c r="B599" s="32" t="s">
        <v>2</v>
      </c>
    </row>
    <row r="600" spans="1:53" x14ac:dyDescent="0.25">
      <c r="A600">
        <v>0</v>
      </c>
      <c r="B600" s="27">
        <v>95</v>
      </c>
    </row>
    <row r="601" spans="1:53" x14ac:dyDescent="0.25">
      <c r="A601">
        <v>0</v>
      </c>
      <c r="B601" s="27">
        <v>75.3</v>
      </c>
    </row>
    <row r="602" spans="1:53" x14ac:dyDescent="0.25">
      <c r="A602">
        <v>1</v>
      </c>
      <c r="B602" s="27">
        <v>77.3</v>
      </c>
    </row>
    <row r="603" spans="1:53" x14ac:dyDescent="0.25">
      <c r="A603">
        <v>1</v>
      </c>
      <c r="B603" s="27">
        <v>78.599999999999994</v>
      </c>
    </row>
    <row r="604" spans="1:53" x14ac:dyDescent="0.25">
      <c r="A604">
        <v>2</v>
      </c>
      <c r="B604" s="27">
        <v>47.4</v>
      </c>
    </row>
    <row r="605" spans="1:53" x14ac:dyDescent="0.25">
      <c r="A605">
        <v>2</v>
      </c>
      <c r="B605" s="27">
        <v>56.7</v>
      </c>
    </row>
    <row r="606" spans="1:53" x14ac:dyDescent="0.25">
      <c r="A606">
        <v>4</v>
      </c>
      <c r="B606" s="27">
        <v>32.9</v>
      </c>
    </row>
    <row r="607" spans="1:53" x14ac:dyDescent="0.25">
      <c r="A607">
        <v>4</v>
      </c>
      <c r="B607" s="27">
        <v>36.299999999999997</v>
      </c>
    </row>
    <row r="608" spans="1:53" x14ac:dyDescent="0.25">
      <c r="A608">
        <v>5</v>
      </c>
      <c r="B608" s="27">
        <v>11.2</v>
      </c>
    </row>
    <row r="609" spans="1:53" x14ac:dyDescent="0.25">
      <c r="A609">
        <v>5</v>
      </c>
      <c r="B609" s="27">
        <v>11</v>
      </c>
    </row>
    <row r="610" spans="1:53" x14ac:dyDescent="0.25">
      <c r="A610">
        <v>7</v>
      </c>
      <c r="B610" s="27">
        <v>9</v>
      </c>
    </row>
    <row r="611" spans="1:53" x14ac:dyDescent="0.25">
      <c r="A611">
        <v>7</v>
      </c>
      <c r="B611" s="27">
        <v>8.8000000000000007</v>
      </c>
    </row>
    <row r="612" spans="1:53" x14ac:dyDescent="0.25">
      <c r="A612">
        <v>8</v>
      </c>
      <c r="B612" s="27">
        <v>5.3</v>
      </c>
    </row>
    <row r="613" spans="1:53" x14ac:dyDescent="0.25">
      <c r="A613">
        <v>8</v>
      </c>
      <c r="B613" s="27">
        <v>7.4</v>
      </c>
    </row>
    <row r="614" spans="1:53" x14ac:dyDescent="0.25">
      <c r="A614">
        <v>10</v>
      </c>
      <c r="B614" s="27">
        <v>5.4</v>
      </c>
    </row>
    <row r="615" spans="1:53" x14ac:dyDescent="0.25">
      <c r="A615">
        <v>12</v>
      </c>
      <c r="B615" s="27">
        <v>3.3</v>
      </c>
    </row>
    <row r="616" spans="1:53" x14ac:dyDescent="0.25">
      <c r="A616" s="35">
        <v>12</v>
      </c>
      <c r="B616" s="36">
        <v>3.4</v>
      </c>
    </row>
    <row r="618" spans="1:53" ht="15.75" x14ac:dyDescent="0.25">
      <c r="A618" s="31" t="s">
        <v>76</v>
      </c>
      <c r="B618" s="32"/>
    </row>
    <row r="619" spans="1:53" ht="15.75" x14ac:dyDescent="0.25">
      <c r="A619" s="32" t="s">
        <v>35</v>
      </c>
      <c r="B619" s="32"/>
    </row>
    <row r="620" spans="1:53" ht="15.75" x14ac:dyDescent="0.25">
      <c r="A620" t="s">
        <v>78</v>
      </c>
      <c r="B620" s="32"/>
    </row>
    <row r="621" spans="1:53" ht="15.75" x14ac:dyDescent="0.25">
      <c r="A621" s="32" t="s">
        <v>1</v>
      </c>
      <c r="B621" s="32" t="s">
        <v>2</v>
      </c>
      <c r="BA621" t="s">
        <v>110</v>
      </c>
    </row>
    <row r="622" spans="1:53" x14ac:dyDescent="0.25">
      <c r="A622">
        <v>0</v>
      </c>
      <c r="B622" s="27">
        <v>75</v>
      </c>
    </row>
    <row r="623" spans="1:53" x14ac:dyDescent="0.25">
      <c r="A623">
        <v>0</v>
      </c>
      <c r="B623" s="27">
        <v>82.7</v>
      </c>
    </row>
    <row r="624" spans="1:53" x14ac:dyDescent="0.25">
      <c r="A624">
        <v>1</v>
      </c>
      <c r="B624" s="27">
        <v>58.2</v>
      </c>
    </row>
    <row r="625" spans="1:2" x14ac:dyDescent="0.25">
      <c r="A625">
        <v>1</v>
      </c>
      <c r="B625" s="27">
        <v>70.3</v>
      </c>
    </row>
    <row r="626" spans="1:2" x14ac:dyDescent="0.25">
      <c r="A626">
        <v>2</v>
      </c>
      <c r="B626" s="27">
        <v>60.9</v>
      </c>
    </row>
    <row r="627" spans="1:2" x14ac:dyDescent="0.25">
      <c r="A627">
        <v>2</v>
      </c>
      <c r="B627" s="27">
        <v>63.4</v>
      </c>
    </row>
    <row r="628" spans="1:2" x14ac:dyDescent="0.25">
      <c r="A628">
        <v>4</v>
      </c>
      <c r="B628" s="27">
        <v>40.799999999999997</v>
      </c>
    </row>
    <row r="629" spans="1:2" x14ac:dyDescent="0.25">
      <c r="A629">
        <v>4</v>
      </c>
      <c r="B629" s="27">
        <v>46.7</v>
      </c>
    </row>
    <row r="630" spans="1:2" x14ac:dyDescent="0.25">
      <c r="A630">
        <v>5</v>
      </c>
      <c r="B630" s="27">
        <v>34.4</v>
      </c>
    </row>
    <row r="631" spans="1:2" x14ac:dyDescent="0.25">
      <c r="A631">
        <v>5</v>
      </c>
      <c r="B631" s="27">
        <v>34.299999999999997</v>
      </c>
    </row>
    <row r="632" spans="1:2" x14ac:dyDescent="0.25">
      <c r="A632">
        <v>7</v>
      </c>
      <c r="B632" s="27">
        <v>26.9</v>
      </c>
    </row>
    <row r="633" spans="1:2" x14ac:dyDescent="0.25">
      <c r="A633">
        <v>7</v>
      </c>
      <c r="B633" s="27">
        <v>44.2</v>
      </c>
    </row>
    <row r="634" spans="1:2" x14ac:dyDescent="0.25">
      <c r="A634">
        <v>8</v>
      </c>
      <c r="B634" s="27">
        <v>21.2</v>
      </c>
    </row>
    <row r="635" spans="1:2" x14ac:dyDescent="0.25">
      <c r="A635">
        <v>8</v>
      </c>
      <c r="B635" s="27">
        <v>17.8</v>
      </c>
    </row>
    <row r="636" spans="1:2" x14ac:dyDescent="0.25">
      <c r="A636">
        <v>10</v>
      </c>
      <c r="B636" s="27">
        <v>4.3</v>
      </c>
    </row>
    <row r="637" spans="1:2" x14ac:dyDescent="0.25">
      <c r="A637">
        <v>10</v>
      </c>
      <c r="B637" s="27">
        <v>6.5</v>
      </c>
    </row>
    <row r="638" spans="1:2" x14ac:dyDescent="0.25">
      <c r="A638">
        <v>12</v>
      </c>
      <c r="B638" s="27">
        <v>8.1</v>
      </c>
    </row>
    <row r="639" spans="1:2" x14ac:dyDescent="0.25">
      <c r="A639">
        <v>12</v>
      </c>
      <c r="B639" s="27">
        <v>7.8</v>
      </c>
    </row>
    <row r="640" spans="1:2" x14ac:dyDescent="0.25">
      <c r="A640">
        <v>16</v>
      </c>
      <c r="B640" s="27">
        <v>8.6</v>
      </c>
    </row>
    <row r="641" spans="1:53" x14ac:dyDescent="0.25">
      <c r="A641">
        <v>16</v>
      </c>
      <c r="B641" s="27">
        <v>8.8000000000000007</v>
      </c>
    </row>
    <row r="643" spans="1:53" ht="15.75" x14ac:dyDescent="0.25">
      <c r="A643" s="31" t="s">
        <v>76</v>
      </c>
      <c r="B643" s="32"/>
    </row>
    <row r="644" spans="1:53" ht="15.75" x14ac:dyDescent="0.25">
      <c r="A644" s="32" t="s">
        <v>35</v>
      </c>
      <c r="B644" s="32"/>
    </row>
    <row r="645" spans="1:53" ht="15.75" x14ac:dyDescent="0.25">
      <c r="A645" t="s">
        <v>111</v>
      </c>
      <c r="B645" s="32"/>
      <c r="E645" t="s">
        <v>110</v>
      </c>
      <c r="BA645" t="s">
        <v>110</v>
      </c>
    </row>
    <row r="646" spans="1:53" ht="15.75" x14ac:dyDescent="0.25">
      <c r="A646" s="32" t="s">
        <v>1</v>
      </c>
      <c r="B646" s="32" t="s">
        <v>2</v>
      </c>
    </row>
    <row r="647" spans="1:53" x14ac:dyDescent="0.25">
      <c r="A647">
        <v>0</v>
      </c>
      <c r="B647" s="37">
        <v>133</v>
      </c>
    </row>
    <row r="648" spans="1:53" x14ac:dyDescent="0.25">
      <c r="A648">
        <v>0</v>
      </c>
      <c r="B648" s="37">
        <v>122</v>
      </c>
    </row>
    <row r="649" spans="1:53" x14ac:dyDescent="0.25">
      <c r="A649">
        <v>1</v>
      </c>
      <c r="B649" s="27">
        <v>83.3</v>
      </c>
    </row>
    <row r="650" spans="1:53" x14ac:dyDescent="0.25">
      <c r="A650">
        <v>1</v>
      </c>
      <c r="B650" s="27">
        <v>82.8</v>
      </c>
    </row>
    <row r="651" spans="1:53" x14ac:dyDescent="0.25">
      <c r="A651">
        <v>2</v>
      </c>
      <c r="B651" s="27">
        <v>53.3</v>
      </c>
    </row>
    <row r="652" spans="1:53" x14ac:dyDescent="0.25">
      <c r="A652">
        <v>2</v>
      </c>
      <c r="B652" s="27">
        <v>69.099999999999994</v>
      </c>
    </row>
    <row r="653" spans="1:53" x14ac:dyDescent="0.25">
      <c r="A653">
        <v>4</v>
      </c>
      <c r="B653" s="27">
        <v>55.3</v>
      </c>
    </row>
    <row r="654" spans="1:53" x14ac:dyDescent="0.25">
      <c r="A654">
        <v>4</v>
      </c>
      <c r="B654" s="27">
        <v>76.099999999999994</v>
      </c>
    </row>
    <row r="655" spans="1:53" x14ac:dyDescent="0.25">
      <c r="A655">
        <v>5</v>
      </c>
      <c r="B655" s="27">
        <v>15.8</v>
      </c>
    </row>
    <row r="656" spans="1:53" x14ac:dyDescent="0.25">
      <c r="A656">
        <v>5</v>
      </c>
      <c r="B656" s="27">
        <v>26.5</v>
      </c>
    </row>
    <row r="657" spans="1:53" x14ac:dyDescent="0.25">
      <c r="A657">
        <v>7</v>
      </c>
      <c r="B657" s="27">
        <v>5.2</v>
      </c>
    </row>
    <row r="658" spans="1:53" x14ac:dyDescent="0.25">
      <c r="A658">
        <v>7</v>
      </c>
      <c r="B658" s="27">
        <v>6.5</v>
      </c>
    </row>
    <row r="659" spans="1:53" x14ac:dyDescent="0.25">
      <c r="A659">
        <v>8</v>
      </c>
      <c r="B659" s="27">
        <v>5.8</v>
      </c>
    </row>
    <row r="660" spans="1:53" x14ac:dyDescent="0.25">
      <c r="A660">
        <v>8</v>
      </c>
      <c r="B660" s="27">
        <v>7.8</v>
      </c>
    </row>
    <row r="661" spans="1:53" x14ac:dyDescent="0.25">
      <c r="A661">
        <v>10</v>
      </c>
      <c r="B661" s="27">
        <v>7.4</v>
      </c>
    </row>
    <row r="662" spans="1:53" x14ac:dyDescent="0.25">
      <c r="A662">
        <v>10</v>
      </c>
      <c r="B662" s="27">
        <v>3.1</v>
      </c>
    </row>
    <row r="663" spans="1:53" x14ac:dyDescent="0.25">
      <c r="A663">
        <v>12</v>
      </c>
      <c r="B663" s="27">
        <v>3</v>
      </c>
    </row>
    <row r="664" spans="1:53" x14ac:dyDescent="0.25">
      <c r="A664">
        <v>12</v>
      </c>
      <c r="B664" s="27">
        <v>3.1</v>
      </c>
    </row>
    <row r="666" spans="1:53" ht="15.75" x14ac:dyDescent="0.25">
      <c r="A666" s="31" t="s">
        <v>76</v>
      </c>
      <c r="B666" s="32"/>
    </row>
    <row r="667" spans="1:53" ht="15.75" x14ac:dyDescent="0.25">
      <c r="A667" s="32" t="s">
        <v>35</v>
      </c>
      <c r="B667" s="32"/>
      <c r="E667" t="s">
        <v>110</v>
      </c>
    </row>
    <row r="668" spans="1:53" ht="15.75" x14ac:dyDescent="0.25">
      <c r="A668" t="s">
        <v>112</v>
      </c>
      <c r="B668" s="32"/>
    </row>
    <row r="669" spans="1:53" ht="15.75" x14ac:dyDescent="0.25">
      <c r="A669" s="32" t="s">
        <v>1</v>
      </c>
      <c r="B669" s="32" t="s">
        <v>2</v>
      </c>
      <c r="BA669" t="s">
        <v>110</v>
      </c>
    </row>
    <row r="670" spans="1:53" x14ac:dyDescent="0.25">
      <c r="A670">
        <v>0</v>
      </c>
      <c r="B670">
        <v>80.8</v>
      </c>
    </row>
    <row r="671" spans="1:53" x14ac:dyDescent="0.25">
      <c r="A671">
        <v>7</v>
      </c>
      <c r="B671">
        <v>0.7</v>
      </c>
    </row>
    <row r="672" spans="1:53" x14ac:dyDescent="0.25">
      <c r="A672">
        <v>14</v>
      </c>
      <c r="B672">
        <v>0.1</v>
      </c>
    </row>
    <row r="673" spans="1:5" x14ac:dyDescent="0.25">
      <c r="A673">
        <v>14</v>
      </c>
      <c r="B673">
        <v>0.4</v>
      </c>
    </row>
    <row r="674" spans="1:5" x14ac:dyDescent="0.25">
      <c r="A674">
        <v>28</v>
      </c>
      <c r="B674">
        <v>0.5</v>
      </c>
    </row>
    <row r="675" spans="1:5" x14ac:dyDescent="0.25">
      <c r="A675">
        <v>28</v>
      </c>
      <c r="B675">
        <v>1.1000000000000001</v>
      </c>
    </row>
    <row r="676" spans="1:5" x14ac:dyDescent="0.25">
      <c r="A676">
        <v>41</v>
      </c>
      <c r="B676">
        <v>0.1</v>
      </c>
    </row>
    <row r="677" spans="1:5" x14ac:dyDescent="0.25">
      <c r="A677">
        <v>56</v>
      </c>
      <c r="B677">
        <v>0.1</v>
      </c>
    </row>
    <row r="678" spans="1:5" x14ac:dyDescent="0.25">
      <c r="A678">
        <v>56</v>
      </c>
      <c r="B678">
        <v>0.2</v>
      </c>
    </row>
    <row r="681" spans="1:5" ht="15.75" x14ac:dyDescent="0.25">
      <c r="A681" s="31" t="s">
        <v>109</v>
      </c>
      <c r="B681" s="32"/>
    </row>
    <row r="682" spans="1:5" ht="15.75" x14ac:dyDescent="0.25">
      <c r="A682" s="32" t="s">
        <v>35</v>
      </c>
      <c r="B682" s="32"/>
    </row>
    <row r="683" spans="1:5" ht="15.75" x14ac:dyDescent="0.25">
      <c r="A683" t="s">
        <v>113</v>
      </c>
      <c r="B683" s="32"/>
    </row>
    <row r="684" spans="1:5" ht="15.75" x14ac:dyDescent="0.25">
      <c r="A684" s="32" t="s">
        <v>1</v>
      </c>
      <c r="B684" s="32" t="s">
        <v>2</v>
      </c>
    </row>
    <row r="685" spans="1:5" x14ac:dyDescent="0.25">
      <c r="A685">
        <v>0</v>
      </c>
      <c r="B685">
        <v>100.2</v>
      </c>
    </row>
    <row r="686" spans="1:5" x14ac:dyDescent="0.25">
      <c r="A686">
        <v>0</v>
      </c>
      <c r="B686">
        <v>100.3</v>
      </c>
    </row>
    <row r="687" spans="1:5" x14ac:dyDescent="0.25">
      <c r="A687">
        <v>3</v>
      </c>
      <c r="B687">
        <v>94.7</v>
      </c>
    </row>
    <row r="688" spans="1:5" x14ac:dyDescent="0.25">
      <c r="A688">
        <v>3</v>
      </c>
      <c r="B688">
        <v>95.5</v>
      </c>
      <c r="E688" t="s">
        <v>110</v>
      </c>
    </row>
    <row r="689" spans="1:53" x14ac:dyDescent="0.25">
      <c r="A689">
        <v>7</v>
      </c>
      <c r="B689">
        <v>88</v>
      </c>
    </row>
    <row r="690" spans="1:53" x14ac:dyDescent="0.25">
      <c r="A690">
        <v>7</v>
      </c>
      <c r="B690">
        <v>86.2</v>
      </c>
    </row>
    <row r="691" spans="1:53" x14ac:dyDescent="0.25">
      <c r="A691">
        <v>14</v>
      </c>
      <c r="B691">
        <v>81.900000000000006</v>
      </c>
    </row>
    <row r="692" spans="1:53" x14ac:dyDescent="0.25">
      <c r="A692">
        <v>14</v>
      </c>
      <c r="B692">
        <v>81.7</v>
      </c>
    </row>
    <row r="693" spans="1:53" x14ac:dyDescent="0.25">
      <c r="A693">
        <v>30</v>
      </c>
      <c r="B693">
        <v>67.599999999999994</v>
      </c>
      <c r="BA693" t="s">
        <v>110</v>
      </c>
    </row>
    <row r="694" spans="1:53" x14ac:dyDescent="0.25">
      <c r="A694">
        <v>30</v>
      </c>
      <c r="B694">
        <v>65.3</v>
      </c>
    </row>
    <row r="695" spans="1:53" x14ac:dyDescent="0.25">
      <c r="A695">
        <v>59</v>
      </c>
      <c r="B695">
        <v>47.9</v>
      </c>
    </row>
    <row r="696" spans="1:53" x14ac:dyDescent="0.25">
      <c r="A696">
        <v>59</v>
      </c>
      <c r="B696">
        <v>41.6</v>
      </c>
    </row>
    <row r="697" spans="1:53" x14ac:dyDescent="0.25">
      <c r="A697">
        <v>92</v>
      </c>
      <c r="B697">
        <v>32.5</v>
      </c>
    </row>
    <row r="698" spans="1:53" x14ac:dyDescent="0.25">
      <c r="A698">
        <v>92</v>
      </c>
      <c r="B698">
        <v>30.7</v>
      </c>
    </row>
    <row r="699" spans="1:53" x14ac:dyDescent="0.25">
      <c r="A699">
        <v>120</v>
      </c>
      <c r="B699">
        <v>24</v>
      </c>
    </row>
    <row r="700" spans="1:53" x14ac:dyDescent="0.25">
      <c r="A700">
        <v>120</v>
      </c>
      <c r="B700">
        <v>23.2</v>
      </c>
    </row>
    <row r="718" spans="53:53" x14ac:dyDescent="0.25">
      <c r="BA718" t="s">
        <v>110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4"/>
  <sheetViews>
    <sheetView workbookViewId="0">
      <selection activeCell="AM21" sqref="AM21"/>
    </sheetView>
  </sheetViews>
  <sheetFormatPr defaultRowHeight="15" x14ac:dyDescent="0.25"/>
  <sheetData>
    <row r="1" spans="1:42" ht="15.75" x14ac:dyDescent="0.25">
      <c r="A1" s="1" t="s">
        <v>17</v>
      </c>
    </row>
    <row r="2" spans="1:42" ht="15.75" x14ac:dyDescent="0.25">
      <c r="A2" s="1"/>
    </row>
    <row r="3" spans="1:42" ht="15.75" x14ac:dyDescent="0.25">
      <c r="A3" s="2" t="s">
        <v>16</v>
      </c>
      <c r="B3" s="5"/>
    </row>
    <row r="4" spans="1:42" ht="15.75" x14ac:dyDescent="0.25">
      <c r="A4" s="5" t="s">
        <v>18</v>
      </c>
      <c r="B4" s="5"/>
    </row>
    <row r="5" spans="1:42" ht="15.75" x14ac:dyDescent="0.25">
      <c r="A5" s="2" t="s">
        <v>100</v>
      </c>
      <c r="B5" s="5"/>
    </row>
    <row r="6" spans="1:42" ht="15.75" x14ac:dyDescent="0.25">
      <c r="A6" s="5" t="s">
        <v>1</v>
      </c>
      <c r="B6" s="5" t="s">
        <v>2</v>
      </c>
      <c r="O6" t="s">
        <v>82</v>
      </c>
    </row>
    <row r="7" spans="1:42" x14ac:dyDescent="0.25">
      <c r="A7" s="6">
        <v>0</v>
      </c>
      <c r="B7" s="6">
        <v>98.3</v>
      </c>
      <c r="AA7" t="s">
        <v>110</v>
      </c>
    </row>
    <row r="8" spans="1:42" x14ac:dyDescent="0.25">
      <c r="A8" s="6">
        <v>0</v>
      </c>
      <c r="B8" s="6">
        <v>98.7</v>
      </c>
      <c r="AN8" t="s">
        <v>145</v>
      </c>
      <c r="AO8" t="s">
        <v>146</v>
      </c>
      <c r="AP8" t="s">
        <v>147</v>
      </c>
    </row>
    <row r="9" spans="1:42" x14ac:dyDescent="0.25">
      <c r="A9" s="6">
        <v>1</v>
      </c>
      <c r="B9" s="6">
        <v>90.2</v>
      </c>
      <c r="AM9" t="s">
        <v>120</v>
      </c>
      <c r="AN9" s="46" t="s">
        <v>211</v>
      </c>
      <c r="AO9" s="46"/>
      <c r="AP9" s="45"/>
    </row>
    <row r="10" spans="1:42" x14ac:dyDescent="0.25">
      <c r="A10" s="6">
        <v>1</v>
      </c>
      <c r="B10" s="6">
        <v>93.6</v>
      </c>
      <c r="AM10" t="s">
        <v>119</v>
      </c>
      <c r="AN10" s="46" t="s">
        <v>212</v>
      </c>
      <c r="AO10" s="46"/>
      <c r="AP10" s="45"/>
    </row>
    <row r="11" spans="1:42" x14ac:dyDescent="0.25">
      <c r="A11" s="6">
        <v>3</v>
      </c>
      <c r="B11" s="6">
        <v>90.4</v>
      </c>
    </row>
    <row r="12" spans="1:42" x14ac:dyDescent="0.25">
      <c r="A12" s="6">
        <v>3</v>
      </c>
      <c r="B12" s="6">
        <v>89.3</v>
      </c>
      <c r="AM12" t="s">
        <v>213</v>
      </c>
    </row>
    <row r="13" spans="1:42" x14ac:dyDescent="0.25">
      <c r="A13" s="6">
        <v>7</v>
      </c>
      <c r="B13" s="6">
        <v>86</v>
      </c>
    </row>
    <row r="14" spans="1:42" x14ac:dyDescent="0.25">
      <c r="A14" s="6">
        <v>7</v>
      </c>
      <c r="B14" s="6">
        <v>86</v>
      </c>
    </row>
    <row r="15" spans="1:42" x14ac:dyDescent="0.25">
      <c r="A15" s="6">
        <v>14</v>
      </c>
      <c r="B15" s="6">
        <v>75.599999999999994</v>
      </c>
    </row>
    <row r="16" spans="1:42" x14ac:dyDescent="0.25">
      <c r="A16" s="6">
        <v>14</v>
      </c>
      <c r="B16" s="6">
        <v>76.3</v>
      </c>
    </row>
    <row r="17" spans="1:2" x14ac:dyDescent="0.25">
      <c r="A17" s="6">
        <v>21</v>
      </c>
      <c r="B17" s="6">
        <v>70.8</v>
      </c>
    </row>
    <row r="18" spans="1:2" x14ac:dyDescent="0.25">
      <c r="A18" s="6">
        <v>21</v>
      </c>
      <c r="B18" s="6">
        <v>70.900000000000006</v>
      </c>
    </row>
    <row r="19" spans="1:2" x14ac:dyDescent="0.25">
      <c r="A19" s="6">
        <v>30</v>
      </c>
      <c r="B19" s="6">
        <v>63.1</v>
      </c>
    </row>
    <row r="20" spans="1:2" x14ac:dyDescent="0.25">
      <c r="A20" s="6">
        <v>30</v>
      </c>
      <c r="B20" s="6">
        <v>63.2</v>
      </c>
    </row>
    <row r="21" spans="1:2" x14ac:dyDescent="0.25">
      <c r="A21" s="6">
        <v>59</v>
      </c>
      <c r="B21" s="6">
        <v>45.6</v>
      </c>
    </row>
    <row r="22" spans="1:2" x14ac:dyDescent="0.25">
      <c r="A22" s="6">
        <v>59</v>
      </c>
      <c r="B22" s="6">
        <v>46.6</v>
      </c>
    </row>
    <row r="23" spans="1:2" x14ac:dyDescent="0.25">
      <c r="A23" s="6">
        <v>120</v>
      </c>
      <c r="B23" s="6">
        <v>28.5</v>
      </c>
    </row>
    <row r="24" spans="1:2" x14ac:dyDescent="0.25">
      <c r="A24" s="6">
        <v>120</v>
      </c>
      <c r="B24" s="6">
        <v>28.9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25"/>
  <sheetViews>
    <sheetView topLeftCell="T1" workbookViewId="0">
      <selection activeCell="AE22" sqref="AE22"/>
    </sheetView>
  </sheetViews>
  <sheetFormatPr defaultRowHeight="15" x14ac:dyDescent="0.25"/>
  <sheetData>
    <row r="1" spans="1:30" ht="15.75" x14ac:dyDescent="0.25">
      <c r="A1" s="1" t="s">
        <v>20</v>
      </c>
    </row>
    <row r="2" spans="1:30" ht="15.75" x14ac:dyDescent="0.25">
      <c r="A2" s="1"/>
    </row>
    <row r="3" spans="1:30" ht="15.75" x14ac:dyDescent="0.25">
      <c r="A3" s="2" t="s">
        <v>16</v>
      </c>
      <c r="B3" s="5"/>
    </row>
    <row r="4" spans="1:30" ht="15.75" x14ac:dyDescent="0.25">
      <c r="A4" s="5" t="s">
        <v>21</v>
      </c>
      <c r="B4" s="5"/>
    </row>
    <row r="5" spans="1:30" ht="15.75" x14ac:dyDescent="0.25">
      <c r="A5" s="2" t="s">
        <v>107</v>
      </c>
      <c r="B5" s="5"/>
    </row>
    <row r="6" spans="1:30" ht="15.75" x14ac:dyDescent="0.25">
      <c r="A6" s="5" t="s">
        <v>1</v>
      </c>
      <c r="B6" s="5" t="s">
        <v>2</v>
      </c>
      <c r="O6" t="s">
        <v>82</v>
      </c>
    </row>
    <row r="7" spans="1:30" x14ac:dyDescent="0.25">
      <c r="A7" s="9">
        <v>0</v>
      </c>
      <c r="B7" s="9">
        <v>99.2</v>
      </c>
      <c r="AB7" t="s">
        <v>145</v>
      </c>
      <c r="AC7" t="s">
        <v>146</v>
      </c>
      <c r="AD7" t="s">
        <v>147</v>
      </c>
    </row>
    <row r="8" spans="1:30" x14ac:dyDescent="0.25">
      <c r="A8" s="9">
        <v>0</v>
      </c>
      <c r="B8" s="9">
        <v>99.4</v>
      </c>
      <c r="AA8" t="s">
        <v>120</v>
      </c>
      <c r="AB8" s="46">
        <v>112.57669</v>
      </c>
      <c r="AC8" s="46">
        <v>94.423439999999999</v>
      </c>
      <c r="AD8" s="45">
        <v>91.018950000000004</v>
      </c>
    </row>
    <row r="9" spans="1:30" x14ac:dyDescent="0.25">
      <c r="A9" s="9">
        <v>1</v>
      </c>
      <c r="B9" s="9">
        <v>93.5</v>
      </c>
      <c r="AA9" t="s">
        <v>119</v>
      </c>
      <c r="AB9" s="46" t="s">
        <v>202</v>
      </c>
      <c r="AC9" s="46"/>
      <c r="AD9" s="45"/>
    </row>
    <row r="10" spans="1:30" x14ac:dyDescent="0.25">
      <c r="A10" s="9">
        <v>1</v>
      </c>
      <c r="B10" s="9">
        <v>93.1</v>
      </c>
    </row>
    <row r="11" spans="1:30" x14ac:dyDescent="0.25">
      <c r="A11" s="9">
        <v>3</v>
      </c>
      <c r="B11" s="9">
        <v>89.5</v>
      </c>
      <c r="AA11" t="s">
        <v>199</v>
      </c>
    </row>
    <row r="12" spans="1:30" x14ac:dyDescent="0.25">
      <c r="A12" s="9">
        <v>3</v>
      </c>
      <c r="B12" s="9">
        <v>89.5</v>
      </c>
    </row>
    <row r="13" spans="1:30" x14ac:dyDescent="0.25">
      <c r="A13" s="9">
        <v>7</v>
      </c>
      <c r="B13" s="9">
        <v>84.1</v>
      </c>
    </row>
    <row r="14" spans="1:30" x14ac:dyDescent="0.25">
      <c r="A14" s="9">
        <v>7</v>
      </c>
      <c r="B14" s="9">
        <v>84.8</v>
      </c>
    </row>
    <row r="15" spans="1:30" x14ac:dyDescent="0.25">
      <c r="A15" s="9">
        <v>14</v>
      </c>
      <c r="B15" s="9">
        <v>75.400000000000006</v>
      </c>
    </row>
    <row r="16" spans="1:30" x14ac:dyDescent="0.25">
      <c r="A16" s="9">
        <v>14</v>
      </c>
      <c r="B16" s="9">
        <v>75.599999999999994</v>
      </c>
    </row>
    <row r="17" spans="1:2" x14ac:dyDescent="0.25">
      <c r="A17" s="9">
        <v>30</v>
      </c>
      <c r="B17" s="9">
        <v>64.400000000000006</v>
      </c>
    </row>
    <row r="18" spans="1:2" x14ac:dyDescent="0.25">
      <c r="A18" s="9">
        <v>30</v>
      </c>
      <c r="B18" s="9">
        <v>62.5</v>
      </c>
    </row>
    <row r="19" spans="1:2" x14ac:dyDescent="0.25">
      <c r="A19" s="9">
        <v>45</v>
      </c>
      <c r="B19" s="9">
        <v>52.3</v>
      </c>
    </row>
    <row r="20" spans="1:2" x14ac:dyDescent="0.25">
      <c r="A20" s="9">
        <v>45</v>
      </c>
      <c r="B20" s="9">
        <v>49.6</v>
      </c>
    </row>
    <row r="21" spans="1:2" x14ac:dyDescent="0.25">
      <c r="A21" s="9">
        <v>59</v>
      </c>
      <c r="B21" s="9">
        <v>41.4</v>
      </c>
    </row>
    <row r="22" spans="1:2" x14ac:dyDescent="0.25">
      <c r="A22" s="9">
        <v>59</v>
      </c>
      <c r="B22" s="9">
        <v>41.4</v>
      </c>
    </row>
    <row r="23" spans="1:2" x14ac:dyDescent="0.25">
      <c r="A23" s="9">
        <v>85</v>
      </c>
      <c r="B23" s="9">
        <v>34.5</v>
      </c>
    </row>
    <row r="24" spans="1:2" x14ac:dyDescent="0.25">
      <c r="A24" s="9">
        <v>85</v>
      </c>
      <c r="B24" s="9">
        <v>33.5</v>
      </c>
    </row>
    <row r="25" spans="1:2" x14ac:dyDescent="0.25">
      <c r="A25" s="9">
        <v>120</v>
      </c>
      <c r="B25" s="9">
        <v>27.1</v>
      </c>
    </row>
    <row r="26" spans="1:2" x14ac:dyDescent="0.25">
      <c r="A26" s="9">
        <v>120</v>
      </c>
      <c r="B26" s="9">
        <v>26.6</v>
      </c>
    </row>
    <row r="28" spans="1:2" x14ac:dyDescent="0.25">
      <c r="A28" s="7" t="s">
        <v>33</v>
      </c>
    </row>
    <row r="30" spans="1:2" ht="15.75" x14ac:dyDescent="0.25">
      <c r="A30" s="2" t="s">
        <v>16</v>
      </c>
      <c r="B30" s="5"/>
    </row>
    <row r="31" spans="1:2" ht="15.75" x14ac:dyDescent="0.25">
      <c r="A31" s="5" t="s">
        <v>26</v>
      </c>
      <c r="B31" s="5"/>
    </row>
    <row r="32" spans="1:2" ht="15.75" x14ac:dyDescent="0.25">
      <c r="A32" s="2" t="s">
        <v>101</v>
      </c>
      <c r="B32" s="5"/>
    </row>
    <row r="33" spans="1:30" ht="15.75" x14ac:dyDescent="0.25">
      <c r="A33" s="5" t="s">
        <v>1</v>
      </c>
      <c r="B33" s="5" t="s">
        <v>2</v>
      </c>
    </row>
    <row r="34" spans="1:30" x14ac:dyDescent="0.25">
      <c r="A34" s="16">
        <v>0</v>
      </c>
      <c r="B34" s="17">
        <v>99.226077679095198</v>
      </c>
      <c r="AB34" t="s">
        <v>145</v>
      </c>
      <c r="AC34" t="s">
        <v>146</v>
      </c>
      <c r="AD34" t="s">
        <v>147</v>
      </c>
    </row>
    <row r="35" spans="1:30" x14ac:dyDescent="0.25">
      <c r="A35" s="16">
        <v>0</v>
      </c>
      <c r="B35" s="17">
        <v>99.608222290639659</v>
      </c>
      <c r="AA35" t="s">
        <v>120</v>
      </c>
      <c r="AB35" s="46" t="s">
        <v>203</v>
      </c>
      <c r="AC35" s="46"/>
      <c r="AD35" s="45"/>
    </row>
    <row r="36" spans="1:30" x14ac:dyDescent="0.25">
      <c r="A36" s="16">
        <v>3</v>
      </c>
      <c r="B36" s="17">
        <v>94.680083769608729</v>
      </c>
      <c r="AA36" t="s">
        <v>119</v>
      </c>
      <c r="AB36" s="46" t="s">
        <v>204</v>
      </c>
      <c r="AC36" s="46"/>
      <c r="AD36" s="45"/>
    </row>
    <row r="37" spans="1:30" x14ac:dyDescent="0.25">
      <c r="A37" s="16">
        <v>3</v>
      </c>
      <c r="B37" s="17">
        <v>95.81390266296988</v>
      </c>
    </row>
    <row r="38" spans="1:30" ht="14.45" customHeight="1" x14ac:dyDescent="0.25">
      <c r="A38" s="16">
        <v>7</v>
      </c>
      <c r="B38" s="17">
        <v>86.837660641195811</v>
      </c>
      <c r="AA38" s="55" t="s">
        <v>249</v>
      </c>
      <c r="AB38" s="55"/>
      <c r="AC38" s="55"/>
      <c r="AD38" s="55"/>
    </row>
    <row r="39" spans="1:30" x14ac:dyDescent="0.25">
      <c r="A39" s="16">
        <v>7</v>
      </c>
      <c r="B39" s="17">
        <v>86.242192643436042</v>
      </c>
      <c r="AA39" s="55"/>
      <c r="AB39" s="55"/>
      <c r="AC39" s="55"/>
      <c r="AD39" s="55"/>
    </row>
    <row r="40" spans="1:30" x14ac:dyDescent="0.25">
      <c r="A40" s="16">
        <v>14</v>
      </c>
      <c r="B40" s="17">
        <v>80.007125113746227</v>
      </c>
      <c r="AA40" s="55"/>
      <c r="AB40" s="55"/>
      <c r="AC40" s="55"/>
      <c r="AD40" s="55"/>
    </row>
    <row r="41" spans="1:30" x14ac:dyDescent="0.25">
      <c r="A41" s="16">
        <v>14</v>
      </c>
      <c r="B41" s="17">
        <v>79.674454058054238</v>
      </c>
      <c r="AA41" s="55"/>
      <c r="AB41" s="55"/>
      <c r="AC41" s="55"/>
      <c r="AD41" s="55"/>
    </row>
    <row r="42" spans="1:30" x14ac:dyDescent="0.25">
      <c r="A42" s="16">
        <v>28</v>
      </c>
      <c r="B42" s="17">
        <v>67.348615038288557</v>
      </c>
      <c r="AA42" s="55"/>
      <c r="AB42" s="55"/>
      <c r="AC42" s="55"/>
      <c r="AD42" s="55"/>
    </row>
    <row r="43" spans="1:30" x14ac:dyDescent="0.25">
      <c r="A43" s="16">
        <v>28</v>
      </c>
      <c r="B43" s="17">
        <v>68.149310969572085</v>
      </c>
      <c r="AA43" s="55"/>
      <c r="AB43" s="55"/>
      <c r="AC43" s="55"/>
      <c r="AD43" s="55"/>
    </row>
    <row r="44" spans="1:30" x14ac:dyDescent="0.25">
      <c r="A44" s="16">
        <v>60</v>
      </c>
      <c r="B44" s="17">
        <v>48.979642559696032</v>
      </c>
      <c r="AA44" s="55"/>
      <c r="AB44" s="55"/>
      <c r="AC44" s="55"/>
      <c r="AD44" s="55"/>
    </row>
    <row r="45" spans="1:30" x14ac:dyDescent="0.25">
      <c r="A45" s="16">
        <v>60</v>
      </c>
      <c r="B45" s="17">
        <v>47.717824169299099</v>
      </c>
      <c r="AA45" s="55"/>
      <c r="AB45" s="55"/>
      <c r="AC45" s="55"/>
      <c r="AD45" s="55"/>
    </row>
    <row r="46" spans="1:30" x14ac:dyDescent="0.25">
      <c r="A46" s="16">
        <v>92</v>
      </c>
      <c r="B46" s="17">
        <v>38.67438625168019</v>
      </c>
      <c r="AA46" s="55"/>
      <c r="AB46" s="55"/>
      <c r="AC46" s="55"/>
      <c r="AD46" s="55"/>
    </row>
    <row r="47" spans="1:30" x14ac:dyDescent="0.25">
      <c r="A47" s="16">
        <v>92</v>
      </c>
      <c r="B47" s="17">
        <v>36.723100185616737</v>
      </c>
    </row>
    <row r="48" spans="1:30" x14ac:dyDescent="0.25">
      <c r="A48" s="16">
        <v>120</v>
      </c>
      <c r="B48" s="17">
        <v>30.867298088897286</v>
      </c>
    </row>
    <row r="49" spans="1:30" x14ac:dyDescent="0.25">
      <c r="A49" s="16">
        <v>120</v>
      </c>
      <c r="B49" s="17">
        <v>30.806529087404872</v>
      </c>
    </row>
    <row r="54" spans="1:30" x14ac:dyDescent="0.25">
      <c r="A54" s="7" t="s">
        <v>33</v>
      </c>
    </row>
    <row r="56" spans="1:30" ht="15.75" x14ac:dyDescent="0.25">
      <c r="A56" s="2" t="s">
        <v>16</v>
      </c>
      <c r="B56" s="5"/>
    </row>
    <row r="57" spans="1:30" ht="15.75" x14ac:dyDescent="0.25">
      <c r="A57" s="5" t="s">
        <v>27</v>
      </c>
      <c r="B57" s="5"/>
    </row>
    <row r="58" spans="1:30" ht="15.75" x14ac:dyDescent="0.25">
      <c r="A58" s="2" t="s">
        <v>102</v>
      </c>
      <c r="B58" s="5"/>
    </row>
    <row r="59" spans="1:30" ht="15.75" x14ac:dyDescent="0.25">
      <c r="A59" s="5" t="s">
        <v>1</v>
      </c>
      <c r="B59" s="5" t="s">
        <v>2</v>
      </c>
    </row>
    <row r="60" spans="1:30" x14ac:dyDescent="0.25">
      <c r="A60" s="18">
        <v>0</v>
      </c>
      <c r="B60" s="18">
        <v>99.7</v>
      </c>
    </row>
    <row r="61" spans="1:30" x14ac:dyDescent="0.25">
      <c r="A61" s="18">
        <v>0</v>
      </c>
      <c r="B61" s="18">
        <v>100.4</v>
      </c>
    </row>
    <row r="62" spans="1:30" x14ac:dyDescent="0.25">
      <c r="A62" s="18">
        <v>1</v>
      </c>
      <c r="B62" s="18">
        <v>93.6</v>
      </c>
      <c r="AB62" t="s">
        <v>145</v>
      </c>
      <c r="AC62" t="s">
        <v>146</v>
      </c>
      <c r="AD62" t="s">
        <v>147</v>
      </c>
    </row>
    <row r="63" spans="1:30" x14ac:dyDescent="0.25">
      <c r="A63" s="18">
        <v>1</v>
      </c>
      <c r="B63" s="18">
        <v>93.8</v>
      </c>
      <c r="AA63" t="s">
        <v>120</v>
      </c>
      <c r="AB63" s="46" t="s">
        <v>205</v>
      </c>
      <c r="AC63" s="46"/>
      <c r="AD63" s="45"/>
    </row>
    <row r="64" spans="1:30" x14ac:dyDescent="0.25">
      <c r="A64" s="18">
        <v>3</v>
      </c>
      <c r="B64" s="18">
        <v>89.6</v>
      </c>
      <c r="AA64" t="s">
        <v>119</v>
      </c>
      <c r="AB64" s="46" t="s">
        <v>206</v>
      </c>
      <c r="AC64" s="46"/>
      <c r="AD64" s="45"/>
    </row>
    <row r="65" spans="1:27" x14ac:dyDescent="0.25">
      <c r="A65" s="18">
        <v>3</v>
      </c>
      <c r="B65" s="18">
        <v>91.1</v>
      </c>
    </row>
    <row r="66" spans="1:27" x14ac:dyDescent="0.25">
      <c r="A66" s="18">
        <v>7</v>
      </c>
      <c r="B66" s="18">
        <v>80.099999999999994</v>
      </c>
      <c r="AA66" t="s">
        <v>199</v>
      </c>
    </row>
    <row r="67" spans="1:27" x14ac:dyDescent="0.25">
      <c r="A67" s="18">
        <v>7</v>
      </c>
      <c r="B67" s="18">
        <v>81.099999999999994</v>
      </c>
    </row>
    <row r="68" spans="1:27" x14ac:dyDescent="0.25">
      <c r="A68" s="18">
        <v>14</v>
      </c>
      <c r="B68" s="18">
        <v>71.099999999999994</v>
      </c>
    </row>
    <row r="69" spans="1:27" x14ac:dyDescent="0.25">
      <c r="A69" s="18">
        <v>14</v>
      </c>
      <c r="B69" s="18">
        <v>71.099999999999994</v>
      </c>
    </row>
    <row r="70" spans="1:27" x14ac:dyDescent="0.25">
      <c r="A70" s="18">
        <v>30</v>
      </c>
      <c r="B70" s="18">
        <v>53.1</v>
      </c>
    </row>
    <row r="71" spans="1:27" x14ac:dyDescent="0.25">
      <c r="A71" s="18">
        <v>30</v>
      </c>
      <c r="B71" s="18">
        <v>52.3</v>
      </c>
    </row>
    <row r="72" spans="1:27" x14ac:dyDescent="0.25">
      <c r="A72" s="18">
        <v>45</v>
      </c>
      <c r="B72" s="18">
        <v>40.1</v>
      </c>
    </row>
    <row r="73" spans="1:27" x14ac:dyDescent="0.25">
      <c r="A73" s="18">
        <v>45</v>
      </c>
      <c r="B73" s="18">
        <v>41.1</v>
      </c>
    </row>
    <row r="74" spans="1:27" x14ac:dyDescent="0.25">
      <c r="A74" s="18">
        <v>59</v>
      </c>
      <c r="B74" s="18">
        <v>32.9</v>
      </c>
    </row>
    <row r="75" spans="1:27" x14ac:dyDescent="0.25">
      <c r="A75" s="18">
        <v>59</v>
      </c>
      <c r="B75" s="18">
        <v>33.700000000000003</v>
      </c>
    </row>
    <row r="76" spans="1:27" x14ac:dyDescent="0.25">
      <c r="A76" s="18">
        <v>85</v>
      </c>
      <c r="B76" s="18">
        <v>26.3</v>
      </c>
    </row>
    <row r="77" spans="1:27" x14ac:dyDescent="0.25">
      <c r="A77" s="18">
        <v>85</v>
      </c>
      <c r="B77" s="18">
        <v>26.1</v>
      </c>
    </row>
    <row r="78" spans="1:27" x14ac:dyDescent="0.25">
      <c r="A78" s="18">
        <v>120</v>
      </c>
      <c r="B78" s="18">
        <v>20</v>
      </c>
    </row>
    <row r="79" spans="1:27" x14ac:dyDescent="0.25">
      <c r="A79" s="18">
        <v>120</v>
      </c>
      <c r="B79" s="18">
        <v>20.399999999999999</v>
      </c>
    </row>
    <row r="80" spans="1:27" x14ac:dyDescent="0.25">
      <c r="A80" s="21"/>
      <c r="B80" s="21"/>
    </row>
    <row r="81" spans="1:30" x14ac:dyDescent="0.25">
      <c r="A81" s="7" t="s">
        <v>33</v>
      </c>
      <c r="B81" s="21"/>
    </row>
    <row r="83" spans="1:30" ht="15.75" x14ac:dyDescent="0.25">
      <c r="A83" s="2" t="s">
        <v>16</v>
      </c>
      <c r="B83" s="5"/>
    </row>
    <row r="84" spans="1:30" ht="15.75" x14ac:dyDescent="0.25">
      <c r="A84" s="5" t="s">
        <v>28</v>
      </c>
      <c r="B84" s="5"/>
    </row>
    <row r="85" spans="1:30" ht="15.75" x14ac:dyDescent="0.25">
      <c r="A85" s="2" t="s">
        <v>103</v>
      </c>
      <c r="B85" s="5"/>
    </row>
    <row r="86" spans="1:30" ht="15.75" x14ac:dyDescent="0.25">
      <c r="A86" s="5" t="s">
        <v>1</v>
      </c>
      <c r="B86" s="5" t="s">
        <v>2</v>
      </c>
      <c r="AB86" t="s">
        <v>145</v>
      </c>
      <c r="AC86" t="s">
        <v>146</v>
      </c>
      <c r="AD86" t="s">
        <v>147</v>
      </c>
    </row>
    <row r="87" spans="1:30" x14ac:dyDescent="0.25">
      <c r="A87" s="19">
        <v>0</v>
      </c>
      <c r="B87" s="19">
        <v>101.3</v>
      </c>
      <c r="AA87" t="s">
        <v>120</v>
      </c>
      <c r="AB87" s="46" t="s">
        <v>207</v>
      </c>
      <c r="AC87" s="46"/>
      <c r="AD87" s="45"/>
    </row>
    <row r="88" spans="1:30" x14ac:dyDescent="0.25">
      <c r="A88" s="19">
        <v>0</v>
      </c>
      <c r="B88" s="19">
        <v>100.1</v>
      </c>
      <c r="AA88" t="s">
        <v>119</v>
      </c>
      <c r="AB88" s="46" t="s">
        <v>208</v>
      </c>
      <c r="AC88" s="46"/>
      <c r="AD88" s="45"/>
    </row>
    <row r="89" spans="1:30" x14ac:dyDescent="0.25">
      <c r="A89" s="19">
        <v>1</v>
      </c>
      <c r="B89" s="19">
        <v>96</v>
      </c>
    </row>
    <row r="90" spans="1:30" x14ac:dyDescent="0.25">
      <c r="A90" s="19">
        <v>1</v>
      </c>
      <c r="B90" s="19">
        <v>92.9</v>
      </c>
      <c r="AA90" t="s">
        <v>199</v>
      </c>
    </row>
    <row r="91" spans="1:30" x14ac:dyDescent="0.25">
      <c r="A91" s="19">
        <v>4</v>
      </c>
      <c r="B91" s="19">
        <v>88.4</v>
      </c>
    </row>
    <row r="92" spans="1:30" x14ac:dyDescent="0.25">
      <c r="A92" s="19">
        <v>4</v>
      </c>
      <c r="B92" s="19">
        <v>88.6</v>
      </c>
    </row>
    <row r="93" spans="1:30" x14ac:dyDescent="0.25">
      <c r="A93" s="19">
        <v>7</v>
      </c>
      <c r="B93" s="19">
        <v>82</v>
      </c>
    </row>
    <row r="94" spans="1:30" x14ac:dyDescent="0.25">
      <c r="A94" s="19">
        <v>7</v>
      </c>
      <c r="B94" s="19">
        <v>78.2</v>
      </c>
    </row>
    <row r="95" spans="1:30" x14ac:dyDescent="0.25">
      <c r="A95" s="19">
        <v>14</v>
      </c>
      <c r="B95" s="19">
        <v>72.8</v>
      </c>
    </row>
    <row r="96" spans="1:30" x14ac:dyDescent="0.25">
      <c r="A96" s="19">
        <v>14</v>
      </c>
      <c r="B96" s="19">
        <v>71</v>
      </c>
    </row>
    <row r="97" spans="1:2" x14ac:dyDescent="0.25">
      <c r="A97" s="19">
        <v>29</v>
      </c>
      <c r="B97" s="19">
        <v>55.8</v>
      </c>
    </row>
    <row r="98" spans="1:2" x14ac:dyDescent="0.25">
      <c r="A98" s="19">
        <v>29</v>
      </c>
      <c r="B98" s="19">
        <v>55.5</v>
      </c>
    </row>
    <row r="99" spans="1:2" x14ac:dyDescent="0.25">
      <c r="A99" s="19">
        <v>48</v>
      </c>
      <c r="B99" s="19">
        <v>38.4</v>
      </c>
    </row>
    <row r="100" spans="1:2" x14ac:dyDescent="0.25">
      <c r="A100" s="19">
        <v>48</v>
      </c>
      <c r="B100" s="19">
        <v>41.2</v>
      </c>
    </row>
    <row r="101" spans="1:2" x14ac:dyDescent="0.25">
      <c r="A101" s="19">
        <v>61</v>
      </c>
      <c r="B101" s="19">
        <v>32.9</v>
      </c>
    </row>
    <row r="102" spans="1:2" x14ac:dyDescent="0.25">
      <c r="A102" s="19">
        <v>61</v>
      </c>
      <c r="B102" s="19">
        <v>32.6</v>
      </c>
    </row>
    <row r="103" spans="1:2" x14ac:dyDescent="0.25">
      <c r="A103" s="19">
        <v>90</v>
      </c>
      <c r="B103" s="19">
        <v>28.2</v>
      </c>
    </row>
    <row r="104" spans="1:2" x14ac:dyDescent="0.25">
      <c r="A104" s="19">
        <v>90</v>
      </c>
      <c r="B104" s="19">
        <v>25.8</v>
      </c>
    </row>
    <row r="105" spans="1:2" x14ac:dyDescent="0.25">
      <c r="A105" s="19">
        <v>117</v>
      </c>
      <c r="B105" s="19">
        <v>22.8</v>
      </c>
    </row>
    <row r="106" spans="1:2" x14ac:dyDescent="0.25">
      <c r="A106" s="19">
        <v>117</v>
      </c>
      <c r="B106" s="19">
        <v>23.2</v>
      </c>
    </row>
    <row r="108" spans="1:2" x14ac:dyDescent="0.25">
      <c r="A108" s="7" t="s">
        <v>33</v>
      </c>
    </row>
    <row r="110" spans="1:2" x14ac:dyDescent="0.25">
      <c r="A110" s="7"/>
    </row>
    <row r="112" spans="1:2" ht="15.75" x14ac:dyDescent="0.25">
      <c r="A112" s="2" t="s">
        <v>16</v>
      </c>
      <c r="B112" s="5"/>
    </row>
    <row r="113" spans="1:42" ht="15.75" x14ac:dyDescent="0.25">
      <c r="A113" s="5" t="s">
        <v>32</v>
      </c>
      <c r="B113" s="5"/>
    </row>
    <row r="114" spans="1:42" ht="15.75" x14ac:dyDescent="0.25">
      <c r="A114" s="2" t="s">
        <v>104</v>
      </c>
      <c r="B114" s="5"/>
      <c r="AA114" t="s">
        <v>110</v>
      </c>
    </row>
    <row r="115" spans="1:42" ht="15.75" x14ac:dyDescent="0.25">
      <c r="A115" s="5" t="s">
        <v>1</v>
      </c>
      <c r="B115" s="5" t="s">
        <v>2</v>
      </c>
      <c r="AN115" t="s">
        <v>145</v>
      </c>
      <c r="AO115" t="s">
        <v>146</v>
      </c>
      <c r="AP115" t="s">
        <v>147</v>
      </c>
    </row>
    <row r="116" spans="1:42" x14ac:dyDescent="0.25">
      <c r="A116" s="21">
        <v>0</v>
      </c>
      <c r="B116" s="21">
        <v>106.4</v>
      </c>
      <c r="AM116" t="s">
        <v>120</v>
      </c>
      <c r="AN116" s="46" t="s">
        <v>209</v>
      </c>
      <c r="AO116" s="46"/>
      <c r="AP116" s="45"/>
    </row>
    <row r="117" spans="1:42" x14ac:dyDescent="0.25">
      <c r="A117" s="21">
        <v>0</v>
      </c>
      <c r="B117" s="21">
        <v>103.8</v>
      </c>
      <c r="AM117" t="s">
        <v>119</v>
      </c>
      <c r="AN117" s="46" t="s">
        <v>210</v>
      </c>
      <c r="AO117" s="46"/>
      <c r="AP117" s="45"/>
    </row>
    <row r="118" spans="1:42" x14ac:dyDescent="0.25">
      <c r="A118" s="21">
        <v>1</v>
      </c>
      <c r="B118" s="21">
        <v>80.95</v>
      </c>
    </row>
    <row r="119" spans="1:42" x14ac:dyDescent="0.25">
      <c r="A119" s="21">
        <v>1</v>
      </c>
      <c r="B119" s="21">
        <v>70.13</v>
      </c>
      <c r="AM119" t="s">
        <v>214</v>
      </c>
    </row>
    <row r="120" spans="1:42" x14ac:dyDescent="0.25">
      <c r="A120" s="21">
        <v>3</v>
      </c>
      <c r="B120" s="21">
        <v>49.99</v>
      </c>
    </row>
    <row r="121" spans="1:42" x14ac:dyDescent="0.25">
      <c r="A121" s="21">
        <v>5</v>
      </c>
      <c r="B121" s="21">
        <v>23</v>
      </c>
    </row>
    <row r="122" spans="1:42" x14ac:dyDescent="0.25">
      <c r="A122" s="21">
        <v>7</v>
      </c>
      <c r="B122" s="21">
        <v>9.35</v>
      </c>
    </row>
    <row r="123" spans="1:42" x14ac:dyDescent="0.25">
      <c r="A123" s="21">
        <v>7</v>
      </c>
      <c r="B123" s="21">
        <v>7.79</v>
      </c>
    </row>
    <row r="124" spans="1:42" x14ac:dyDescent="0.25">
      <c r="A124" s="21">
        <v>10</v>
      </c>
      <c r="B124" s="21">
        <v>1.94</v>
      </c>
    </row>
    <row r="125" spans="1:42" x14ac:dyDescent="0.25">
      <c r="A125" s="21">
        <v>10</v>
      </c>
      <c r="B125" s="21">
        <v>1.94</v>
      </c>
    </row>
  </sheetData>
  <mergeCells count="1">
    <mergeCell ref="AA38:AD4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topLeftCell="L1" workbookViewId="0">
      <selection activeCell="O6" sqref="O6"/>
    </sheetView>
  </sheetViews>
  <sheetFormatPr defaultRowHeight="15" x14ac:dyDescent="0.25"/>
  <sheetData>
    <row r="1" spans="1:15" x14ac:dyDescent="0.25">
      <c r="A1" s="4" t="s">
        <v>31</v>
      </c>
    </row>
    <row r="3" spans="1:15" ht="15.75" x14ac:dyDescent="0.25">
      <c r="A3" s="2" t="s">
        <v>16</v>
      </c>
      <c r="B3" s="5"/>
    </row>
    <row r="4" spans="1:15" ht="15.75" x14ac:dyDescent="0.25">
      <c r="A4" s="5" t="s">
        <v>29</v>
      </c>
      <c r="B4" s="5"/>
    </row>
    <row r="5" spans="1:15" ht="15.75" x14ac:dyDescent="0.25">
      <c r="A5" s="2" t="s">
        <v>108</v>
      </c>
      <c r="B5" s="5"/>
    </row>
    <row r="6" spans="1:15" ht="15.75" x14ac:dyDescent="0.25">
      <c r="A6" s="5" t="s">
        <v>1</v>
      </c>
      <c r="B6" s="5" t="s">
        <v>2</v>
      </c>
      <c r="O6" t="s">
        <v>110</v>
      </c>
    </row>
    <row r="7" spans="1:15" x14ac:dyDescent="0.25">
      <c r="A7" s="20">
        <v>0</v>
      </c>
      <c r="B7" s="20">
        <v>104</v>
      </c>
    </row>
    <row r="8" spans="1:15" x14ac:dyDescent="0.25">
      <c r="A8" s="20">
        <v>0</v>
      </c>
      <c r="B8" s="20">
        <v>103.7</v>
      </c>
    </row>
    <row r="9" spans="1:15" x14ac:dyDescent="0.25">
      <c r="A9" s="20">
        <v>1</v>
      </c>
      <c r="B9" s="20">
        <v>89.96</v>
      </c>
    </row>
    <row r="10" spans="1:15" x14ac:dyDescent="0.25">
      <c r="A10" s="20">
        <v>1</v>
      </c>
      <c r="B10" s="20">
        <v>90.79</v>
      </c>
    </row>
    <row r="11" spans="1:15" x14ac:dyDescent="0.25">
      <c r="A11" s="20">
        <v>3</v>
      </c>
      <c r="B11" s="20">
        <v>47.34</v>
      </c>
    </row>
    <row r="12" spans="1:15" x14ac:dyDescent="0.25">
      <c r="A12" s="20">
        <v>3</v>
      </c>
      <c r="B12" s="20">
        <v>73.5</v>
      </c>
    </row>
    <row r="13" spans="1:15" x14ac:dyDescent="0.25">
      <c r="A13" s="20">
        <v>5</v>
      </c>
      <c r="B13" s="20">
        <v>33</v>
      </c>
    </row>
    <row r="14" spans="1:15" x14ac:dyDescent="0.25">
      <c r="A14" s="20">
        <v>7</v>
      </c>
      <c r="B14" s="20">
        <v>14.13</v>
      </c>
    </row>
    <row r="15" spans="1:15" x14ac:dyDescent="0.25">
      <c r="A15" s="20">
        <v>7</v>
      </c>
      <c r="B15" s="20">
        <v>11.4</v>
      </c>
    </row>
    <row r="16" spans="1:15" x14ac:dyDescent="0.25">
      <c r="A16" s="20">
        <v>10</v>
      </c>
      <c r="B16" s="20">
        <v>8.41</v>
      </c>
    </row>
    <row r="17" spans="1:2" x14ac:dyDescent="0.25">
      <c r="A17" s="20">
        <v>10</v>
      </c>
      <c r="B17" s="20">
        <v>7.71</v>
      </c>
    </row>
    <row r="18" spans="1:2" x14ac:dyDescent="0.25">
      <c r="A18" s="20">
        <v>14</v>
      </c>
      <c r="B18" s="20">
        <v>1.94</v>
      </c>
    </row>
    <row r="19" spans="1:2" x14ac:dyDescent="0.25">
      <c r="A19" s="20">
        <v>14</v>
      </c>
      <c r="B19" s="20">
        <v>1.94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"/>
  <sheetViews>
    <sheetView topLeftCell="A7" workbookViewId="0">
      <selection activeCell="B45" sqref="B45"/>
    </sheetView>
  </sheetViews>
  <sheetFormatPr defaultRowHeight="15" x14ac:dyDescent="0.25"/>
  <cols>
    <col min="5" max="5" width="16.28515625" customWidth="1"/>
    <col min="6" max="6" width="12.7109375" bestFit="1" customWidth="1"/>
    <col min="11" max="11" width="16.140625" customWidth="1"/>
  </cols>
  <sheetData>
    <row r="1" spans="1:11" x14ac:dyDescent="0.25">
      <c r="A1" t="s">
        <v>156</v>
      </c>
      <c r="B1" t="s">
        <v>157</v>
      </c>
      <c r="C1" t="s">
        <v>158</v>
      </c>
      <c r="D1" t="s">
        <v>159</v>
      </c>
      <c r="E1" t="s">
        <v>160</v>
      </c>
      <c r="F1" t="s">
        <v>161</v>
      </c>
      <c r="H1" s="41"/>
      <c r="I1" s="42" t="s">
        <v>162</v>
      </c>
      <c r="J1" s="42" t="s">
        <v>163</v>
      </c>
      <c r="K1" s="42"/>
    </row>
    <row r="2" spans="1:11" x14ac:dyDescent="0.25">
      <c r="A2">
        <v>1</v>
      </c>
      <c r="B2">
        <v>48.4</v>
      </c>
      <c r="C2" t="s">
        <v>116</v>
      </c>
      <c r="F2" t="s">
        <v>164</v>
      </c>
      <c r="I2" s="43">
        <f>J2/53</f>
        <v>0.56603773584905659</v>
      </c>
      <c r="J2" s="42">
        <v>30</v>
      </c>
      <c r="K2" s="42" t="s">
        <v>164</v>
      </c>
    </row>
    <row r="3" spans="1:11" x14ac:dyDescent="0.25">
      <c r="A3">
        <v>2</v>
      </c>
      <c r="B3">
        <v>16.3</v>
      </c>
      <c r="C3" t="s">
        <v>116</v>
      </c>
      <c r="D3" t="s">
        <v>165</v>
      </c>
      <c r="F3" t="s">
        <v>166</v>
      </c>
      <c r="I3" s="43">
        <f>J3/53</f>
        <v>0.26415094339622641</v>
      </c>
      <c r="J3" s="42">
        <v>14</v>
      </c>
      <c r="K3" s="42" t="s">
        <v>167</v>
      </c>
    </row>
    <row r="4" spans="1:11" x14ac:dyDescent="0.25">
      <c r="A4">
        <v>3</v>
      </c>
      <c r="B4" s="49">
        <v>767</v>
      </c>
      <c r="C4" t="s">
        <v>116</v>
      </c>
      <c r="D4" t="s">
        <v>168</v>
      </c>
      <c r="F4" t="s">
        <v>166</v>
      </c>
      <c r="I4" s="43">
        <f>J4/53</f>
        <v>0.15094339622641509</v>
      </c>
      <c r="J4" s="42">
        <v>8</v>
      </c>
      <c r="K4" s="42" t="s">
        <v>169</v>
      </c>
    </row>
    <row r="5" spans="1:11" x14ac:dyDescent="0.25">
      <c r="A5">
        <v>4</v>
      </c>
      <c r="B5">
        <v>230</v>
      </c>
      <c r="C5" t="s">
        <v>146</v>
      </c>
      <c r="F5" t="s">
        <v>170</v>
      </c>
      <c r="I5" s="43">
        <f>J5/53</f>
        <v>1.8867924528301886E-2</v>
      </c>
      <c r="J5" s="42">
        <v>1</v>
      </c>
      <c r="K5" s="42" t="s">
        <v>171</v>
      </c>
    </row>
    <row r="6" spans="1:11" x14ac:dyDescent="0.25">
      <c r="A6">
        <v>5</v>
      </c>
      <c r="B6">
        <v>46</v>
      </c>
      <c r="C6" t="s">
        <v>147</v>
      </c>
      <c r="D6" t="s">
        <v>172</v>
      </c>
      <c r="E6" t="s">
        <v>173</v>
      </c>
      <c r="F6" t="s">
        <v>170</v>
      </c>
      <c r="I6" s="42"/>
      <c r="J6" s="42">
        <f>SUM(J2:J5)</f>
        <v>53</v>
      </c>
      <c r="K6" s="42"/>
    </row>
    <row r="7" spans="1:11" x14ac:dyDescent="0.25">
      <c r="A7">
        <v>6</v>
      </c>
      <c r="B7">
        <v>50.6</v>
      </c>
      <c r="C7" t="s">
        <v>146</v>
      </c>
      <c r="F7" t="s">
        <v>170</v>
      </c>
      <c r="J7">
        <v>19</v>
      </c>
      <c r="K7" t="s">
        <v>116</v>
      </c>
    </row>
    <row r="8" spans="1:11" x14ac:dyDescent="0.25">
      <c r="A8">
        <v>7</v>
      </c>
      <c r="B8">
        <v>66.2</v>
      </c>
      <c r="C8" t="s">
        <v>147</v>
      </c>
      <c r="F8" t="s">
        <v>170</v>
      </c>
    </row>
    <row r="9" spans="1:11" x14ac:dyDescent="0.25">
      <c r="A9">
        <v>8</v>
      </c>
      <c r="B9" s="49">
        <v>1049</v>
      </c>
      <c r="C9" t="s">
        <v>145</v>
      </c>
      <c r="D9" t="s">
        <v>172</v>
      </c>
      <c r="F9" t="s">
        <v>170</v>
      </c>
    </row>
    <row r="10" spans="1:11" x14ac:dyDescent="0.25">
      <c r="A10">
        <v>9</v>
      </c>
      <c r="B10" s="49">
        <v>610</v>
      </c>
      <c r="C10" t="s">
        <v>146</v>
      </c>
      <c r="F10" t="s">
        <v>164</v>
      </c>
    </row>
    <row r="11" spans="1:11" x14ac:dyDescent="0.25">
      <c r="A11">
        <v>10</v>
      </c>
      <c r="B11">
        <v>14.6</v>
      </c>
      <c r="C11" t="s">
        <v>145</v>
      </c>
      <c r="D11" t="s">
        <v>174</v>
      </c>
      <c r="F11" t="s">
        <v>170</v>
      </c>
    </row>
    <row r="12" spans="1:11" x14ac:dyDescent="0.25">
      <c r="A12">
        <v>11</v>
      </c>
      <c r="B12">
        <v>5.27</v>
      </c>
      <c r="C12" t="s">
        <v>147</v>
      </c>
      <c r="F12" t="s">
        <v>170</v>
      </c>
    </row>
    <row r="13" spans="1:11" x14ac:dyDescent="0.25">
      <c r="A13">
        <v>12</v>
      </c>
      <c r="B13">
        <v>154</v>
      </c>
      <c r="C13" t="s">
        <v>146</v>
      </c>
      <c r="F13" t="s">
        <v>170</v>
      </c>
    </row>
    <row r="14" spans="1:11" x14ac:dyDescent="0.25">
      <c r="A14">
        <v>13</v>
      </c>
      <c r="B14" s="49">
        <v>849</v>
      </c>
      <c r="C14" t="s">
        <v>145</v>
      </c>
      <c r="F14" t="s">
        <v>170</v>
      </c>
    </row>
    <row r="15" spans="1:11" x14ac:dyDescent="0.25">
      <c r="A15">
        <v>14</v>
      </c>
      <c r="B15">
        <v>12.3</v>
      </c>
      <c r="C15" t="s">
        <v>116</v>
      </c>
      <c r="D15" t="s">
        <v>172</v>
      </c>
      <c r="F15" t="s">
        <v>170</v>
      </c>
    </row>
    <row r="16" spans="1:11" x14ac:dyDescent="0.25">
      <c r="A16">
        <v>15</v>
      </c>
      <c r="B16">
        <v>18.5</v>
      </c>
      <c r="C16" t="s">
        <v>145</v>
      </c>
      <c r="F16" t="s">
        <v>170</v>
      </c>
    </row>
    <row r="17" spans="1:6" x14ac:dyDescent="0.25">
      <c r="A17">
        <v>16</v>
      </c>
      <c r="B17">
        <v>112</v>
      </c>
      <c r="C17" t="s">
        <v>147</v>
      </c>
      <c r="F17" t="s">
        <v>164</v>
      </c>
    </row>
    <row r="18" spans="1:6" x14ac:dyDescent="0.25">
      <c r="A18">
        <v>17</v>
      </c>
      <c r="B18">
        <v>11.2</v>
      </c>
      <c r="C18" t="s">
        <v>147</v>
      </c>
      <c r="F18" t="s">
        <v>170</v>
      </c>
    </row>
    <row r="19" spans="1:6" x14ac:dyDescent="0.25">
      <c r="A19">
        <v>18</v>
      </c>
      <c r="B19">
        <v>28.1</v>
      </c>
      <c r="C19" t="s">
        <v>147</v>
      </c>
      <c r="F19" t="s">
        <v>170</v>
      </c>
    </row>
    <row r="20" spans="1:6" x14ac:dyDescent="0.25">
      <c r="A20">
        <v>19</v>
      </c>
      <c r="B20">
        <v>0.48599999999999999</v>
      </c>
      <c r="C20" t="s">
        <v>147</v>
      </c>
      <c r="F20" t="s">
        <v>170</v>
      </c>
    </row>
    <row r="21" spans="1:6" x14ac:dyDescent="0.25">
      <c r="A21">
        <v>20</v>
      </c>
      <c r="B21">
        <v>1.91</v>
      </c>
      <c r="C21" t="s">
        <v>147</v>
      </c>
      <c r="F21" t="s">
        <v>170</v>
      </c>
    </row>
    <row r="22" spans="1:6" s="44" customFormat="1" x14ac:dyDescent="0.25">
      <c r="A22" s="44">
        <v>21</v>
      </c>
      <c r="B22" s="44">
        <v>4.45E-3</v>
      </c>
      <c r="C22" s="44" t="s">
        <v>147</v>
      </c>
      <c r="D22" s="44" t="s">
        <v>172</v>
      </c>
      <c r="E22" s="44" t="s">
        <v>175</v>
      </c>
      <c r="F22" s="44" t="s">
        <v>176</v>
      </c>
    </row>
    <row r="23" spans="1:6" x14ac:dyDescent="0.25">
      <c r="A23">
        <v>22</v>
      </c>
      <c r="B23">
        <v>230</v>
      </c>
      <c r="C23" t="s">
        <v>146</v>
      </c>
      <c r="F23" t="s">
        <v>170</v>
      </c>
    </row>
    <row r="24" spans="1:6" s="44" customFormat="1" x14ac:dyDescent="0.25">
      <c r="A24" s="44">
        <v>23</v>
      </c>
      <c r="B24" s="44">
        <v>0.24199999999999999</v>
      </c>
      <c r="C24" s="44" t="s">
        <v>147</v>
      </c>
      <c r="D24" s="44" t="s">
        <v>174</v>
      </c>
      <c r="E24" s="44">
        <v>0.51100000000000001</v>
      </c>
      <c r="F24" s="44" t="s">
        <v>176</v>
      </c>
    </row>
    <row r="25" spans="1:6" x14ac:dyDescent="0.25">
      <c r="A25">
        <v>24</v>
      </c>
      <c r="B25">
        <v>2.37</v>
      </c>
      <c r="C25" t="s">
        <v>145</v>
      </c>
      <c r="D25" t="s">
        <v>177</v>
      </c>
      <c r="F25" t="s">
        <v>176</v>
      </c>
    </row>
    <row r="26" spans="1:6" x14ac:dyDescent="0.25">
      <c r="A26">
        <v>25</v>
      </c>
      <c r="B26">
        <v>4.26</v>
      </c>
      <c r="C26" t="s">
        <v>116</v>
      </c>
      <c r="D26" t="s">
        <v>177</v>
      </c>
      <c r="F26" t="s">
        <v>176</v>
      </c>
    </row>
    <row r="27" spans="1:6" s="44" customFormat="1" x14ac:dyDescent="0.25">
      <c r="A27" s="44">
        <v>26</v>
      </c>
      <c r="B27" s="44">
        <v>322</v>
      </c>
      <c r="C27" s="44" t="s">
        <v>118</v>
      </c>
      <c r="D27" s="44" t="s">
        <v>172</v>
      </c>
      <c r="E27" s="44" t="s">
        <v>178</v>
      </c>
      <c r="F27" s="44" t="s">
        <v>179</v>
      </c>
    </row>
    <row r="28" spans="1:6" s="44" customFormat="1" x14ac:dyDescent="0.25">
      <c r="A28" s="44">
        <v>27</v>
      </c>
      <c r="B28" s="44">
        <v>216</v>
      </c>
      <c r="C28" s="44" t="s">
        <v>118</v>
      </c>
      <c r="D28" s="44" t="s">
        <v>172</v>
      </c>
      <c r="E28" s="44" t="s">
        <v>180</v>
      </c>
      <c r="F28" s="44" t="s">
        <v>179</v>
      </c>
    </row>
    <row r="29" spans="1:6" x14ac:dyDescent="0.25">
      <c r="A29">
        <v>28</v>
      </c>
      <c r="B29">
        <v>53.3</v>
      </c>
      <c r="C29" t="s">
        <v>118</v>
      </c>
      <c r="D29" t="s">
        <v>172</v>
      </c>
      <c r="E29" t="s">
        <v>181</v>
      </c>
      <c r="F29" t="s">
        <v>182</v>
      </c>
    </row>
    <row r="30" spans="1:6" s="44" customFormat="1" x14ac:dyDescent="0.25">
      <c r="A30" s="44">
        <v>29</v>
      </c>
      <c r="B30" s="50">
        <v>455</v>
      </c>
      <c r="C30" s="44" t="s">
        <v>118</v>
      </c>
      <c r="D30" s="44" t="s">
        <v>172</v>
      </c>
      <c r="E30" s="44" t="s">
        <v>183</v>
      </c>
      <c r="F30" s="44" t="s">
        <v>179</v>
      </c>
    </row>
    <row r="31" spans="1:6" x14ac:dyDescent="0.25">
      <c r="A31">
        <v>30</v>
      </c>
      <c r="B31" t="s">
        <v>184</v>
      </c>
    </row>
    <row r="32" spans="1:6" s="44" customFormat="1" x14ac:dyDescent="0.25">
      <c r="A32" s="44">
        <v>31</v>
      </c>
      <c r="B32" s="44">
        <v>97.1</v>
      </c>
      <c r="C32" s="44" t="s">
        <v>118</v>
      </c>
      <c r="D32" s="44" t="s">
        <v>172</v>
      </c>
      <c r="E32" s="44" t="s">
        <v>185</v>
      </c>
      <c r="F32" s="44" t="s">
        <v>179</v>
      </c>
    </row>
    <row r="33" spans="1:6" s="44" customFormat="1" x14ac:dyDescent="0.25">
      <c r="A33" s="44">
        <v>32</v>
      </c>
      <c r="B33" s="50">
        <v>2630</v>
      </c>
      <c r="C33" s="44" t="s">
        <v>118</v>
      </c>
      <c r="D33" s="44" t="s">
        <v>172</v>
      </c>
      <c r="E33" s="44" t="s">
        <v>186</v>
      </c>
      <c r="F33" s="44" t="s">
        <v>179</v>
      </c>
    </row>
    <row r="34" spans="1:6" x14ac:dyDescent="0.25">
      <c r="A34">
        <v>33</v>
      </c>
      <c r="B34">
        <v>201</v>
      </c>
      <c r="C34" t="s">
        <v>118</v>
      </c>
      <c r="F34" t="s">
        <v>170</v>
      </c>
    </row>
    <row r="35" spans="1:6" s="44" customFormat="1" x14ac:dyDescent="0.25">
      <c r="A35" s="44">
        <v>34</v>
      </c>
      <c r="B35" s="44">
        <v>101</v>
      </c>
      <c r="C35" s="44" t="s">
        <v>118</v>
      </c>
      <c r="D35" s="44" t="s">
        <v>172</v>
      </c>
      <c r="E35" s="44" t="s">
        <v>187</v>
      </c>
      <c r="F35" s="44" t="s">
        <v>179</v>
      </c>
    </row>
    <row r="36" spans="1:6" x14ac:dyDescent="0.25">
      <c r="A36">
        <v>35</v>
      </c>
      <c r="B36">
        <v>17.8</v>
      </c>
      <c r="C36" t="s">
        <v>116</v>
      </c>
      <c r="D36" t="s">
        <v>188</v>
      </c>
      <c r="F36" t="s">
        <v>170</v>
      </c>
    </row>
    <row r="37" spans="1:6" x14ac:dyDescent="0.25">
      <c r="A37">
        <v>36</v>
      </c>
      <c r="B37">
        <v>14</v>
      </c>
      <c r="C37" t="s">
        <v>116</v>
      </c>
      <c r="D37" t="s">
        <v>189</v>
      </c>
      <c r="E37" t="s">
        <v>190</v>
      </c>
      <c r="F37" t="s">
        <v>166</v>
      </c>
    </row>
    <row r="38" spans="1:6" s="44" customFormat="1" x14ac:dyDescent="0.25">
      <c r="A38" s="44">
        <v>37</v>
      </c>
      <c r="B38" s="53">
        <v>41100000</v>
      </c>
      <c r="C38" s="44" t="s">
        <v>118</v>
      </c>
      <c r="D38" s="44" t="s">
        <v>172</v>
      </c>
      <c r="E38" s="44" t="s">
        <v>191</v>
      </c>
      <c r="F38" s="44" t="s">
        <v>179</v>
      </c>
    </row>
    <row r="39" spans="1:6" x14ac:dyDescent="0.25">
      <c r="A39">
        <v>38</v>
      </c>
      <c r="B39">
        <v>282</v>
      </c>
      <c r="C39" t="s">
        <v>117</v>
      </c>
      <c r="F39" t="s">
        <v>170</v>
      </c>
    </row>
    <row r="40" spans="1:6" x14ac:dyDescent="0.25">
      <c r="A40">
        <v>39</v>
      </c>
      <c r="B40" s="49">
        <v>404</v>
      </c>
      <c r="C40" t="s">
        <v>117</v>
      </c>
      <c r="F40" t="s">
        <v>170</v>
      </c>
    </row>
    <row r="41" spans="1:6" x14ac:dyDescent="0.25">
      <c r="A41">
        <v>40</v>
      </c>
      <c r="B41">
        <v>5.58</v>
      </c>
      <c r="C41" t="s">
        <v>116</v>
      </c>
      <c r="D41" t="s">
        <v>165</v>
      </c>
      <c r="F41" t="s">
        <v>166</v>
      </c>
    </row>
    <row r="42" spans="1:6" x14ac:dyDescent="0.25">
      <c r="A42">
        <v>41</v>
      </c>
      <c r="B42">
        <v>2.39</v>
      </c>
      <c r="C42" t="s">
        <v>116</v>
      </c>
      <c r="D42" t="s">
        <v>165</v>
      </c>
      <c r="F42" t="s">
        <v>166</v>
      </c>
    </row>
    <row r="43" spans="1:6" x14ac:dyDescent="0.25">
      <c r="A43">
        <v>42</v>
      </c>
      <c r="B43">
        <v>11.8</v>
      </c>
      <c r="C43" t="s">
        <v>116</v>
      </c>
      <c r="D43" t="s">
        <v>165</v>
      </c>
      <c r="F43" t="s">
        <v>166</v>
      </c>
    </row>
    <row r="44" spans="1:6" x14ac:dyDescent="0.25">
      <c r="A44">
        <v>43</v>
      </c>
      <c r="B44">
        <v>269</v>
      </c>
      <c r="C44" t="s">
        <v>145</v>
      </c>
      <c r="D44" t="s">
        <v>165</v>
      </c>
      <c r="F44" t="s">
        <v>166</v>
      </c>
    </row>
    <row r="45" spans="1:6" x14ac:dyDescent="0.25">
      <c r="A45">
        <v>44</v>
      </c>
      <c r="B45" s="49">
        <v>6700</v>
      </c>
      <c r="C45" t="s">
        <v>118</v>
      </c>
      <c r="D45" t="s">
        <v>172</v>
      </c>
      <c r="E45" t="s">
        <v>192</v>
      </c>
      <c r="F45" t="s">
        <v>179</v>
      </c>
    </row>
    <row r="46" spans="1:6" x14ac:dyDescent="0.25">
      <c r="A46">
        <v>45</v>
      </c>
      <c r="B46">
        <v>72.8</v>
      </c>
      <c r="C46" t="s">
        <v>116</v>
      </c>
      <c r="D46" t="s">
        <v>193</v>
      </c>
      <c r="F46" t="s">
        <v>170</v>
      </c>
    </row>
    <row r="47" spans="1:6" x14ac:dyDescent="0.25">
      <c r="A47">
        <v>46</v>
      </c>
      <c r="B47">
        <v>143</v>
      </c>
      <c r="C47" t="s">
        <v>116</v>
      </c>
      <c r="D47" t="s">
        <v>194</v>
      </c>
      <c r="F47" t="s">
        <v>170</v>
      </c>
    </row>
    <row r="48" spans="1:6" s="44" customFormat="1" x14ac:dyDescent="0.25">
      <c r="A48" s="44">
        <v>47</v>
      </c>
      <c r="B48" s="44">
        <v>9.67</v>
      </c>
      <c r="C48" s="44" t="s">
        <v>118</v>
      </c>
      <c r="D48" s="44" t="s">
        <v>194</v>
      </c>
      <c r="E48" s="44" t="s">
        <v>195</v>
      </c>
      <c r="F48" s="44" t="s">
        <v>166</v>
      </c>
    </row>
    <row r="49" spans="1:6" x14ac:dyDescent="0.25">
      <c r="A49">
        <v>48</v>
      </c>
      <c r="B49">
        <v>93.6</v>
      </c>
      <c r="C49" t="s">
        <v>117</v>
      </c>
      <c r="F49" t="s">
        <v>170</v>
      </c>
    </row>
    <row r="50" spans="1:6" x14ac:dyDescent="0.25">
      <c r="A50">
        <v>49</v>
      </c>
      <c r="B50">
        <v>102</v>
      </c>
      <c r="C50" t="s">
        <v>118</v>
      </c>
      <c r="F50" t="s">
        <v>170</v>
      </c>
    </row>
    <row r="51" spans="1:6" x14ac:dyDescent="0.25">
      <c r="A51">
        <v>50</v>
      </c>
      <c r="B51">
        <v>93.7</v>
      </c>
      <c r="C51" t="s">
        <v>117</v>
      </c>
      <c r="F51" t="s">
        <v>170</v>
      </c>
    </row>
    <row r="52" spans="1:6" x14ac:dyDescent="0.25">
      <c r="A52">
        <v>51</v>
      </c>
      <c r="B52">
        <v>73.5</v>
      </c>
      <c r="C52" t="s">
        <v>118</v>
      </c>
      <c r="F52" t="s">
        <v>170</v>
      </c>
    </row>
    <row r="53" spans="1:6" x14ac:dyDescent="0.25">
      <c r="A53">
        <v>52</v>
      </c>
      <c r="B53">
        <v>86.5</v>
      </c>
      <c r="C53" t="s">
        <v>118</v>
      </c>
      <c r="F53" t="s">
        <v>164</v>
      </c>
    </row>
    <row r="54" spans="1:6" x14ac:dyDescent="0.25">
      <c r="A54">
        <v>53</v>
      </c>
      <c r="B54">
        <v>2.2400000000000002</v>
      </c>
      <c r="C54" t="s">
        <v>116</v>
      </c>
      <c r="D54" t="s">
        <v>165</v>
      </c>
      <c r="F54" t="s">
        <v>166</v>
      </c>
    </row>
    <row r="55" spans="1:6" s="44" customFormat="1" x14ac:dyDescent="0.25">
      <c r="A55" s="44">
        <v>54</v>
      </c>
      <c r="B55" s="44">
        <v>2.5</v>
      </c>
      <c r="C55" s="44" t="s">
        <v>147</v>
      </c>
      <c r="D55" s="44" t="s">
        <v>177</v>
      </c>
      <c r="E55" s="44" t="s">
        <v>196</v>
      </c>
      <c r="F55" s="44" t="s">
        <v>176</v>
      </c>
    </row>
    <row r="56" spans="1:6" x14ac:dyDescent="0.25">
      <c r="A56">
        <v>55</v>
      </c>
      <c r="B56">
        <v>2.34</v>
      </c>
      <c r="C56" t="s">
        <v>145</v>
      </c>
      <c r="D56" t="s">
        <v>165</v>
      </c>
    </row>
    <row r="57" spans="1:6" x14ac:dyDescent="0.25">
      <c r="A57">
        <v>56</v>
      </c>
      <c r="B57">
        <v>2E-3</v>
      </c>
      <c r="C57" t="s">
        <v>147</v>
      </c>
    </row>
    <row r="58" spans="1:6" x14ac:dyDescent="0.25">
      <c r="A58">
        <v>57</v>
      </c>
      <c r="B58">
        <v>66.2</v>
      </c>
      <c r="C58" t="s">
        <v>147</v>
      </c>
    </row>
    <row r="59" spans="1:6" x14ac:dyDescent="0.25">
      <c r="B59">
        <f>COUNTIF(B2:B58, "&gt;365")</f>
        <v>9</v>
      </c>
    </row>
  </sheetData>
  <autoFilter ref="A1:F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workbookViewId="0">
      <selection activeCell="L4" sqref="L4"/>
    </sheetView>
  </sheetViews>
  <sheetFormatPr defaultRowHeight="15" x14ac:dyDescent="0.25"/>
  <cols>
    <col min="1" max="2" width="12.5703125" customWidth="1"/>
    <col min="3" max="3" width="21" customWidth="1"/>
    <col min="7" max="7" width="14.42578125" customWidth="1"/>
  </cols>
  <sheetData>
    <row r="1" spans="1:11" x14ac:dyDescent="0.25">
      <c r="C1" t="s">
        <v>217</v>
      </c>
      <c r="D1" t="s">
        <v>145</v>
      </c>
      <c r="E1" t="s">
        <v>146</v>
      </c>
      <c r="F1" t="s">
        <v>147</v>
      </c>
      <c r="G1" t="s">
        <v>218</v>
      </c>
      <c r="H1" s="48" t="s">
        <v>219</v>
      </c>
      <c r="I1" t="s">
        <v>220</v>
      </c>
      <c r="J1" t="s">
        <v>221</v>
      </c>
      <c r="K1" t="s">
        <v>222</v>
      </c>
    </row>
    <row r="3" spans="1:11" x14ac:dyDescent="0.25">
      <c r="A3" t="s">
        <v>48</v>
      </c>
      <c r="C3" t="s">
        <v>145</v>
      </c>
      <c r="G3" t="s">
        <v>223</v>
      </c>
      <c r="H3">
        <v>27.2</v>
      </c>
      <c r="I3" t="s">
        <v>224</v>
      </c>
      <c r="J3">
        <v>94</v>
      </c>
    </row>
    <row r="4" spans="1:11" x14ac:dyDescent="0.25">
      <c r="A4" t="s">
        <v>57</v>
      </c>
      <c r="C4" t="s">
        <v>145</v>
      </c>
      <c r="G4" t="s">
        <v>223</v>
      </c>
      <c r="H4">
        <v>0.27</v>
      </c>
      <c r="I4" t="s">
        <v>223</v>
      </c>
      <c r="J4">
        <v>120</v>
      </c>
    </row>
    <row r="5" spans="1:11" x14ac:dyDescent="0.25">
      <c r="A5" t="s">
        <v>58</v>
      </c>
      <c r="C5" t="s">
        <v>147</v>
      </c>
      <c r="G5" t="s">
        <v>223</v>
      </c>
      <c r="H5">
        <v>2</v>
      </c>
      <c r="I5" t="s">
        <v>223</v>
      </c>
      <c r="J5">
        <v>153</v>
      </c>
    </row>
    <row r="6" spans="1:11" x14ac:dyDescent="0.25">
      <c r="A6" t="s">
        <v>59</v>
      </c>
      <c r="C6" t="s">
        <v>146</v>
      </c>
      <c r="G6" t="s">
        <v>223</v>
      </c>
      <c r="H6">
        <v>43.3</v>
      </c>
      <c r="I6" t="s">
        <v>223</v>
      </c>
      <c r="J6">
        <v>116</v>
      </c>
    </row>
    <row r="7" spans="1:11" x14ac:dyDescent="0.25">
      <c r="A7" s="49" t="s">
        <v>60</v>
      </c>
      <c r="B7" s="49"/>
      <c r="C7" s="49" t="s">
        <v>145</v>
      </c>
      <c r="D7" s="49"/>
      <c r="E7" s="49"/>
      <c r="F7" s="49"/>
      <c r="G7" s="49" t="s">
        <v>224</v>
      </c>
      <c r="H7" s="49">
        <v>84.9</v>
      </c>
      <c r="I7" s="49" t="s">
        <v>223</v>
      </c>
      <c r="J7" s="49">
        <v>179</v>
      </c>
    </row>
    <row r="8" spans="1:11" x14ac:dyDescent="0.25">
      <c r="A8" t="s">
        <v>61</v>
      </c>
      <c r="C8" t="s">
        <v>145</v>
      </c>
      <c r="G8" t="s">
        <v>223</v>
      </c>
      <c r="H8">
        <v>3.2</v>
      </c>
      <c r="I8" t="s">
        <v>223</v>
      </c>
      <c r="J8">
        <v>365</v>
      </c>
    </row>
    <row r="9" spans="1:11" x14ac:dyDescent="0.25">
      <c r="A9" t="s">
        <v>62</v>
      </c>
      <c r="C9" t="s">
        <v>145</v>
      </c>
      <c r="G9" t="s">
        <v>223</v>
      </c>
      <c r="H9">
        <v>6.61</v>
      </c>
      <c r="I9" t="s">
        <v>223</v>
      </c>
      <c r="J9">
        <v>365</v>
      </c>
      <c r="K9" t="s">
        <v>227</v>
      </c>
    </row>
    <row r="10" spans="1:11" x14ac:dyDescent="0.25">
      <c r="A10" t="s">
        <v>63</v>
      </c>
      <c r="C10" t="s">
        <v>147</v>
      </c>
      <c r="G10" t="s">
        <v>223</v>
      </c>
      <c r="H10">
        <v>9.67</v>
      </c>
      <c r="I10" t="s">
        <v>223</v>
      </c>
      <c r="J10">
        <v>365</v>
      </c>
    </row>
    <row r="11" spans="1:11" x14ac:dyDescent="0.25">
      <c r="A11" t="s">
        <v>64</v>
      </c>
      <c r="C11" t="s">
        <v>147</v>
      </c>
      <c r="G11" t="s">
        <v>223</v>
      </c>
      <c r="H11">
        <v>13.2</v>
      </c>
      <c r="I11" t="s">
        <v>224</v>
      </c>
      <c r="J11">
        <v>85</v>
      </c>
    </row>
    <row r="12" spans="1:11" x14ac:dyDescent="0.25">
      <c r="A12" t="s">
        <v>65</v>
      </c>
      <c r="C12" t="s">
        <v>147</v>
      </c>
      <c r="G12" t="s">
        <v>223</v>
      </c>
      <c r="H12">
        <v>5.3</v>
      </c>
      <c r="I12" t="s">
        <v>223</v>
      </c>
      <c r="J12">
        <v>120</v>
      </c>
    </row>
    <row r="13" spans="1:11" x14ac:dyDescent="0.25">
      <c r="A13" t="s">
        <v>66</v>
      </c>
      <c r="C13" t="s">
        <v>147</v>
      </c>
      <c r="G13" t="s">
        <v>223</v>
      </c>
      <c r="H13">
        <v>0.2</v>
      </c>
      <c r="I13" t="s">
        <v>223</v>
      </c>
      <c r="J13">
        <v>99</v>
      </c>
      <c r="K13" t="s">
        <v>228</v>
      </c>
    </row>
    <row r="14" spans="1:11" x14ac:dyDescent="0.25">
      <c r="A14" t="s">
        <v>49</v>
      </c>
      <c r="C14" t="s">
        <v>145</v>
      </c>
      <c r="G14" t="s">
        <v>223</v>
      </c>
      <c r="H14">
        <v>0.61</v>
      </c>
      <c r="I14" t="s">
        <v>223</v>
      </c>
      <c r="J14">
        <v>276</v>
      </c>
    </row>
    <row r="15" spans="1:11" x14ac:dyDescent="0.25">
      <c r="A15" t="s">
        <v>67</v>
      </c>
      <c r="C15" t="s">
        <v>147</v>
      </c>
      <c r="G15" t="s">
        <v>223</v>
      </c>
      <c r="H15">
        <v>0.7</v>
      </c>
      <c r="I15" t="s">
        <v>223</v>
      </c>
      <c r="J15">
        <v>365</v>
      </c>
    </row>
    <row r="16" spans="1:11" x14ac:dyDescent="0.25">
      <c r="A16" t="s">
        <v>69</v>
      </c>
      <c r="C16" t="s">
        <v>147</v>
      </c>
      <c r="G16" t="s">
        <v>223</v>
      </c>
      <c r="H16">
        <v>3.7</v>
      </c>
      <c r="I16" t="s">
        <v>223</v>
      </c>
      <c r="J16">
        <v>365</v>
      </c>
      <c r="K16" t="s">
        <v>229</v>
      </c>
    </row>
    <row r="17" spans="1:11" x14ac:dyDescent="0.25">
      <c r="A17" t="s">
        <v>71</v>
      </c>
      <c r="C17" t="s">
        <v>146</v>
      </c>
      <c r="G17" t="s">
        <v>223</v>
      </c>
      <c r="H17">
        <v>1.77</v>
      </c>
      <c r="I17" t="s">
        <v>224</v>
      </c>
      <c r="J17">
        <v>358</v>
      </c>
    </row>
    <row r="18" spans="1:11" x14ac:dyDescent="0.25">
      <c r="A18" t="s">
        <v>74</v>
      </c>
      <c r="C18" t="s">
        <v>147</v>
      </c>
      <c r="G18" t="s">
        <v>223</v>
      </c>
      <c r="H18">
        <v>0.4</v>
      </c>
      <c r="I18" t="s">
        <v>223</v>
      </c>
      <c r="J18">
        <v>366</v>
      </c>
    </row>
    <row r="19" spans="1:11" x14ac:dyDescent="0.25">
      <c r="A19" t="s">
        <v>77</v>
      </c>
      <c r="C19" t="s">
        <v>145</v>
      </c>
      <c r="G19" t="s">
        <v>223</v>
      </c>
      <c r="H19">
        <v>3.3</v>
      </c>
      <c r="I19" t="s">
        <v>223</v>
      </c>
      <c r="J19">
        <v>12</v>
      </c>
      <c r="K19" t="s">
        <v>230</v>
      </c>
    </row>
    <row r="20" spans="1:11" x14ac:dyDescent="0.25">
      <c r="A20" t="s">
        <v>78</v>
      </c>
      <c r="C20" t="s">
        <v>145</v>
      </c>
      <c r="G20" t="s">
        <v>223</v>
      </c>
      <c r="H20">
        <v>8.6</v>
      </c>
      <c r="I20" t="s">
        <v>223</v>
      </c>
      <c r="J20">
        <v>16</v>
      </c>
    </row>
    <row r="21" spans="1:11" x14ac:dyDescent="0.25">
      <c r="A21" t="s">
        <v>79</v>
      </c>
      <c r="C21" t="s">
        <v>147</v>
      </c>
      <c r="G21" t="s">
        <v>223</v>
      </c>
      <c r="H21">
        <v>38.4</v>
      </c>
      <c r="I21" t="s">
        <v>223</v>
      </c>
      <c r="J21">
        <v>117</v>
      </c>
    </row>
    <row r="22" spans="1:11" x14ac:dyDescent="0.25">
      <c r="A22" t="s">
        <v>80</v>
      </c>
      <c r="C22" t="s">
        <v>147</v>
      </c>
      <c r="G22" t="s">
        <v>223</v>
      </c>
      <c r="H22">
        <v>41.1</v>
      </c>
      <c r="I22" t="s">
        <v>223</v>
      </c>
      <c r="J22">
        <v>120</v>
      </c>
    </row>
    <row r="23" spans="1:11" x14ac:dyDescent="0.25">
      <c r="A23" s="44" t="s">
        <v>83</v>
      </c>
      <c r="B23" s="44" t="s">
        <v>231</v>
      </c>
      <c r="C23" t="s">
        <v>147</v>
      </c>
      <c r="G23" t="s">
        <v>223</v>
      </c>
      <c r="H23">
        <v>17.3</v>
      </c>
      <c r="I23" t="s">
        <v>223</v>
      </c>
      <c r="J23">
        <v>118</v>
      </c>
      <c r="K23" t="s">
        <v>232</v>
      </c>
    </row>
    <row r="24" spans="1:11" x14ac:dyDescent="0.25">
      <c r="A24" s="49" t="s">
        <v>84</v>
      </c>
      <c r="B24" s="49"/>
      <c r="C24" s="49" t="s">
        <v>147</v>
      </c>
      <c r="D24" s="49"/>
      <c r="E24" s="49"/>
      <c r="F24" s="49"/>
      <c r="G24" s="49" t="s">
        <v>224</v>
      </c>
      <c r="H24" s="49">
        <v>60.6</v>
      </c>
      <c r="I24" s="49" t="s">
        <v>223</v>
      </c>
      <c r="J24" s="49">
        <v>120</v>
      </c>
    </row>
    <row r="25" spans="1:11" x14ac:dyDescent="0.25">
      <c r="A25" s="49" t="s">
        <v>50</v>
      </c>
      <c r="B25" s="49"/>
      <c r="C25" s="49" t="s">
        <v>145</v>
      </c>
      <c r="D25" s="49"/>
      <c r="E25" s="49"/>
      <c r="F25" s="49"/>
      <c r="G25" s="49" t="s">
        <v>224</v>
      </c>
      <c r="H25" s="49">
        <v>85.6</v>
      </c>
      <c r="I25" s="49" t="s">
        <v>223</v>
      </c>
      <c r="J25" s="49">
        <v>100</v>
      </c>
    </row>
    <row r="26" spans="1:11" x14ac:dyDescent="0.25">
      <c r="A26" s="44" t="s">
        <v>233</v>
      </c>
      <c r="B26" t="s">
        <v>231</v>
      </c>
      <c r="C26" t="s">
        <v>147</v>
      </c>
      <c r="G26" t="s">
        <v>223</v>
      </c>
      <c r="H26">
        <v>29.5</v>
      </c>
      <c r="I26" t="s">
        <v>223</v>
      </c>
      <c r="J26">
        <v>120</v>
      </c>
    </row>
    <row r="27" spans="1:11" x14ac:dyDescent="0.25">
      <c r="A27" s="49" t="s">
        <v>86</v>
      </c>
      <c r="B27" s="49"/>
      <c r="C27" s="49" t="s">
        <v>147</v>
      </c>
      <c r="D27" s="49"/>
      <c r="E27" s="49"/>
      <c r="F27" s="49"/>
      <c r="G27" s="49" t="s">
        <v>224</v>
      </c>
      <c r="H27" s="49">
        <v>51.9</v>
      </c>
      <c r="I27" s="49" t="s">
        <v>223</v>
      </c>
      <c r="J27" s="49">
        <v>150</v>
      </c>
    </row>
    <row r="28" spans="1:11" x14ac:dyDescent="0.25">
      <c r="A28" t="s">
        <v>87</v>
      </c>
      <c r="C28" t="s">
        <v>147</v>
      </c>
      <c r="G28" t="s">
        <v>223</v>
      </c>
      <c r="H28">
        <v>12.1</v>
      </c>
      <c r="I28" t="s">
        <v>223</v>
      </c>
      <c r="J28">
        <v>370</v>
      </c>
    </row>
    <row r="29" spans="1:11" x14ac:dyDescent="0.25">
      <c r="A29" t="s">
        <v>234</v>
      </c>
      <c r="C29" t="s">
        <v>147</v>
      </c>
      <c r="G29" t="s">
        <v>223</v>
      </c>
      <c r="H29">
        <v>35.9</v>
      </c>
      <c r="I29" t="s">
        <v>223</v>
      </c>
      <c r="J29">
        <v>32</v>
      </c>
    </row>
    <row r="30" spans="1:11" x14ac:dyDescent="0.25">
      <c r="A30" t="s">
        <v>235</v>
      </c>
      <c r="C30" t="s">
        <v>145</v>
      </c>
      <c r="G30" t="s">
        <v>223</v>
      </c>
      <c r="H30">
        <v>27.7</v>
      </c>
      <c r="I30" t="s">
        <v>223</v>
      </c>
      <c r="J30">
        <v>30</v>
      </c>
    </row>
    <row r="31" spans="1:11" x14ac:dyDescent="0.25">
      <c r="A31" t="s">
        <v>236</v>
      </c>
      <c r="C31" t="s">
        <v>145</v>
      </c>
      <c r="G31" t="s">
        <v>223</v>
      </c>
      <c r="H31">
        <v>16.100000000000001</v>
      </c>
      <c r="I31" t="s">
        <v>223</v>
      </c>
      <c r="J31">
        <v>28</v>
      </c>
    </row>
    <row r="32" spans="1:11" x14ac:dyDescent="0.25">
      <c r="A32" s="49" t="s">
        <v>91</v>
      </c>
      <c r="B32" s="49"/>
      <c r="C32" s="49" t="s">
        <v>147</v>
      </c>
      <c r="D32" s="49"/>
      <c r="E32" s="49"/>
      <c r="F32" s="49"/>
      <c r="G32" s="49" t="s">
        <v>224</v>
      </c>
      <c r="H32" s="49">
        <v>71.099999999999994</v>
      </c>
      <c r="I32" s="49" t="s">
        <v>223</v>
      </c>
      <c r="J32" s="49">
        <v>120</v>
      </c>
    </row>
    <row r="33" spans="1:11" x14ac:dyDescent="0.25">
      <c r="A33" s="49" t="s">
        <v>237</v>
      </c>
      <c r="B33" s="49"/>
      <c r="C33" s="49" t="s">
        <v>146</v>
      </c>
      <c r="D33" s="49"/>
      <c r="E33" s="49"/>
      <c r="F33" s="49"/>
      <c r="G33" s="49" t="s">
        <v>224</v>
      </c>
      <c r="H33" s="49">
        <v>65</v>
      </c>
      <c r="I33" s="49" t="s">
        <v>223</v>
      </c>
      <c r="J33" s="49">
        <v>120</v>
      </c>
    </row>
    <row r="34" spans="1:11" x14ac:dyDescent="0.25">
      <c r="A34" s="50" t="s">
        <v>238</v>
      </c>
      <c r="B34" s="49" t="s">
        <v>231</v>
      </c>
      <c r="C34" s="49" t="s">
        <v>146</v>
      </c>
      <c r="D34" s="49"/>
      <c r="E34" s="49"/>
      <c r="F34" s="49"/>
      <c r="G34" s="49" t="s">
        <v>224</v>
      </c>
      <c r="H34" s="49">
        <v>65.599999999999994</v>
      </c>
      <c r="I34" s="49" t="s">
        <v>223</v>
      </c>
      <c r="J34" s="49">
        <v>120</v>
      </c>
    </row>
    <row r="35" spans="1:11" x14ac:dyDescent="0.25">
      <c r="A35" t="s">
        <v>51</v>
      </c>
      <c r="C35" t="s">
        <v>146</v>
      </c>
      <c r="G35" t="s">
        <v>223</v>
      </c>
      <c r="H35">
        <v>31</v>
      </c>
      <c r="I35" t="s">
        <v>223</v>
      </c>
      <c r="J35">
        <v>120</v>
      </c>
    </row>
    <row r="36" spans="1:11" x14ac:dyDescent="0.25">
      <c r="A36" t="s">
        <v>92</v>
      </c>
      <c r="C36" t="s">
        <v>145</v>
      </c>
      <c r="G36" t="s">
        <v>223</v>
      </c>
      <c r="H36">
        <v>7.3</v>
      </c>
      <c r="I36" t="s">
        <v>223</v>
      </c>
      <c r="J36">
        <v>14</v>
      </c>
    </row>
    <row r="37" spans="1:11" x14ac:dyDescent="0.25">
      <c r="A37" t="s">
        <v>93</v>
      </c>
      <c r="C37" t="s">
        <v>145</v>
      </c>
      <c r="G37" t="s">
        <v>223</v>
      </c>
      <c r="H37">
        <v>1.1000000000000001</v>
      </c>
      <c r="I37" t="s">
        <v>223</v>
      </c>
      <c r="J37">
        <v>14</v>
      </c>
    </row>
    <row r="38" spans="1:11" x14ac:dyDescent="0.25">
      <c r="A38" s="51" t="s">
        <v>94</v>
      </c>
      <c r="B38" s="51"/>
      <c r="C38" s="51" t="s">
        <v>145</v>
      </c>
      <c r="D38" s="51"/>
      <c r="E38" s="51"/>
      <c r="F38" s="51"/>
      <c r="G38" s="51" t="s">
        <v>223</v>
      </c>
      <c r="H38" s="51">
        <v>14.9</v>
      </c>
      <c r="I38" s="51" t="s">
        <v>224</v>
      </c>
      <c r="J38" s="51">
        <v>28</v>
      </c>
    </row>
    <row r="39" spans="1:11" x14ac:dyDescent="0.25">
      <c r="A39" t="s">
        <v>95</v>
      </c>
      <c r="C39" t="s">
        <v>145</v>
      </c>
      <c r="G39" t="s">
        <v>223</v>
      </c>
      <c r="H39">
        <v>37.200000000000003</v>
      </c>
      <c r="I39" t="s">
        <v>223</v>
      </c>
      <c r="J39">
        <v>33</v>
      </c>
    </row>
    <row r="40" spans="1:11" x14ac:dyDescent="0.25">
      <c r="A40" s="49" t="s">
        <v>96</v>
      </c>
      <c r="B40" s="49"/>
      <c r="C40" s="49" t="s">
        <v>147</v>
      </c>
      <c r="D40" s="49"/>
      <c r="E40" s="49"/>
      <c r="F40" s="49"/>
      <c r="G40" s="49" t="s">
        <v>224</v>
      </c>
      <c r="H40" s="49">
        <v>71.8</v>
      </c>
      <c r="I40" s="49" t="s">
        <v>223</v>
      </c>
      <c r="J40" s="49">
        <v>120</v>
      </c>
    </row>
    <row r="41" spans="1:11" x14ac:dyDescent="0.25">
      <c r="A41" t="s">
        <v>97</v>
      </c>
      <c r="C41" t="s">
        <v>145</v>
      </c>
      <c r="G41" t="s">
        <v>223</v>
      </c>
      <c r="H41">
        <v>31</v>
      </c>
      <c r="I41" t="s">
        <v>223</v>
      </c>
      <c r="J41">
        <v>100</v>
      </c>
    </row>
    <row r="42" spans="1:11" x14ac:dyDescent="0.25">
      <c r="A42" s="49" t="s">
        <v>98</v>
      </c>
      <c r="B42" s="49"/>
      <c r="C42" s="49" t="s">
        <v>145</v>
      </c>
      <c r="D42" s="49"/>
      <c r="E42" s="49"/>
      <c r="F42" s="49"/>
      <c r="G42" s="49" t="s">
        <v>224</v>
      </c>
      <c r="H42" s="49">
        <v>50.8</v>
      </c>
      <c r="I42" s="49" t="s">
        <v>223</v>
      </c>
      <c r="J42" s="49">
        <v>120</v>
      </c>
    </row>
    <row r="43" spans="1:11" x14ac:dyDescent="0.25">
      <c r="A43" t="s">
        <v>99</v>
      </c>
      <c r="C43" t="s">
        <v>147</v>
      </c>
      <c r="G43" t="s">
        <v>223</v>
      </c>
      <c r="H43">
        <v>0.1</v>
      </c>
      <c r="I43" t="s">
        <v>223</v>
      </c>
      <c r="J43">
        <v>70</v>
      </c>
      <c r="K43" t="s">
        <v>239</v>
      </c>
    </row>
    <row r="44" spans="1:11" x14ac:dyDescent="0.25">
      <c r="A44" s="44" t="s">
        <v>240</v>
      </c>
      <c r="B44" t="s">
        <v>231</v>
      </c>
      <c r="C44" t="s">
        <v>146</v>
      </c>
      <c r="G44" t="s">
        <v>223</v>
      </c>
      <c r="H44">
        <v>28.5</v>
      </c>
      <c r="I44" t="s">
        <v>223</v>
      </c>
      <c r="J44">
        <v>120</v>
      </c>
    </row>
    <row r="45" spans="1:11" x14ac:dyDescent="0.25">
      <c r="A45" s="44" t="s">
        <v>241</v>
      </c>
      <c r="B45" t="s">
        <v>231</v>
      </c>
      <c r="C45" t="s">
        <v>147</v>
      </c>
      <c r="G45" t="s">
        <v>223</v>
      </c>
      <c r="H45">
        <v>26.6</v>
      </c>
      <c r="I45" t="s">
        <v>223</v>
      </c>
      <c r="J45">
        <v>120</v>
      </c>
    </row>
    <row r="46" spans="1:11" x14ac:dyDescent="0.25">
      <c r="A46" t="s">
        <v>52</v>
      </c>
      <c r="C46" t="s">
        <v>147</v>
      </c>
      <c r="G46" t="s">
        <v>223</v>
      </c>
      <c r="H46">
        <v>15.6</v>
      </c>
      <c r="I46" t="s">
        <v>223</v>
      </c>
      <c r="J46">
        <v>120</v>
      </c>
    </row>
    <row r="47" spans="1:11" x14ac:dyDescent="0.25">
      <c r="A47" s="44" t="s">
        <v>242</v>
      </c>
      <c r="B47" t="s">
        <v>231</v>
      </c>
      <c r="C47" t="s">
        <v>146</v>
      </c>
      <c r="G47" t="s">
        <v>223</v>
      </c>
      <c r="H47">
        <v>30.8</v>
      </c>
      <c r="I47" t="s">
        <v>223</v>
      </c>
      <c r="J47">
        <v>120</v>
      </c>
    </row>
    <row r="48" spans="1:11" x14ac:dyDescent="0.25">
      <c r="A48" s="44" t="s">
        <v>243</v>
      </c>
      <c r="B48" t="s">
        <v>231</v>
      </c>
      <c r="C48" t="s">
        <v>147</v>
      </c>
      <c r="G48" t="s">
        <v>223</v>
      </c>
      <c r="H48">
        <v>20</v>
      </c>
      <c r="I48" t="s">
        <v>223</v>
      </c>
      <c r="J48">
        <v>120</v>
      </c>
    </row>
    <row r="49" spans="1:11" x14ac:dyDescent="0.25">
      <c r="A49" s="44" t="s">
        <v>244</v>
      </c>
      <c r="B49" t="s">
        <v>231</v>
      </c>
      <c r="C49" t="s">
        <v>147</v>
      </c>
      <c r="G49" t="s">
        <v>223</v>
      </c>
      <c r="H49">
        <v>22.8</v>
      </c>
      <c r="I49" t="s">
        <v>223</v>
      </c>
      <c r="J49">
        <v>117</v>
      </c>
    </row>
    <row r="50" spans="1:11" x14ac:dyDescent="0.25">
      <c r="A50" s="44" t="s">
        <v>245</v>
      </c>
      <c r="B50" t="s">
        <v>231</v>
      </c>
      <c r="C50" t="s">
        <v>145</v>
      </c>
      <c r="G50" t="s">
        <v>223</v>
      </c>
      <c r="H50">
        <v>1.94</v>
      </c>
      <c r="I50" t="s">
        <v>223</v>
      </c>
      <c r="J50">
        <v>10</v>
      </c>
    </row>
    <row r="51" spans="1:11" x14ac:dyDescent="0.25">
      <c r="A51" s="44" t="s">
        <v>246</v>
      </c>
      <c r="B51" t="s">
        <v>231</v>
      </c>
      <c r="C51" t="s">
        <v>147</v>
      </c>
      <c r="G51" t="s">
        <v>223</v>
      </c>
      <c r="H51">
        <v>1.94</v>
      </c>
      <c r="I51" t="s">
        <v>223</v>
      </c>
      <c r="J51">
        <v>14</v>
      </c>
    </row>
    <row r="52" spans="1:11" x14ac:dyDescent="0.25">
      <c r="A52" t="s">
        <v>111</v>
      </c>
      <c r="C52" t="s">
        <v>145</v>
      </c>
      <c r="G52" t="s">
        <v>223</v>
      </c>
      <c r="H52">
        <v>3.1</v>
      </c>
      <c r="I52" t="s">
        <v>223</v>
      </c>
      <c r="J52">
        <v>12</v>
      </c>
    </row>
    <row r="53" spans="1:11" x14ac:dyDescent="0.25">
      <c r="A53" t="s">
        <v>112</v>
      </c>
      <c r="C53" t="s">
        <v>147</v>
      </c>
      <c r="G53" t="s">
        <v>223</v>
      </c>
      <c r="H53">
        <v>0.1</v>
      </c>
      <c r="I53" t="s">
        <v>223</v>
      </c>
      <c r="J53">
        <v>56</v>
      </c>
    </row>
    <row r="54" spans="1:11" x14ac:dyDescent="0.25">
      <c r="A54" t="s">
        <v>113</v>
      </c>
      <c r="C54" t="s">
        <v>147</v>
      </c>
      <c r="G54" t="s">
        <v>223</v>
      </c>
      <c r="H54">
        <v>23.2</v>
      </c>
      <c r="I54" t="s">
        <v>223</v>
      </c>
      <c r="J54">
        <v>120</v>
      </c>
    </row>
    <row r="55" spans="1:11" x14ac:dyDescent="0.25">
      <c r="A55" t="s">
        <v>53</v>
      </c>
      <c r="C55" t="s">
        <v>146</v>
      </c>
      <c r="G55" t="s">
        <v>223</v>
      </c>
      <c r="H55">
        <v>12.4</v>
      </c>
      <c r="I55" t="s">
        <v>223</v>
      </c>
      <c r="J55">
        <v>120</v>
      </c>
    </row>
    <row r="56" spans="1:11" x14ac:dyDescent="0.25">
      <c r="A56" t="s">
        <v>54</v>
      </c>
      <c r="C56" t="s">
        <v>147</v>
      </c>
      <c r="G56" t="s">
        <v>223</v>
      </c>
      <c r="H56">
        <v>23.2</v>
      </c>
      <c r="I56" t="s">
        <v>223</v>
      </c>
      <c r="J56">
        <v>120</v>
      </c>
    </row>
    <row r="57" spans="1:11" x14ac:dyDescent="0.25">
      <c r="A57" s="49" t="s">
        <v>55</v>
      </c>
      <c r="B57" s="49"/>
      <c r="C57" s="49" t="s">
        <v>145</v>
      </c>
      <c r="D57" s="49"/>
      <c r="E57" s="49"/>
      <c r="F57" s="49"/>
      <c r="G57" s="49" t="s">
        <v>224</v>
      </c>
      <c r="H57" s="49">
        <v>65.900000000000006</v>
      </c>
      <c r="I57" s="49" t="s">
        <v>223</v>
      </c>
      <c r="J57" s="49">
        <v>365</v>
      </c>
      <c r="K57" t="s">
        <v>225</v>
      </c>
    </row>
    <row r="58" spans="1:11" x14ac:dyDescent="0.25">
      <c r="A58" s="49" t="s">
        <v>56</v>
      </c>
      <c r="B58" s="49"/>
      <c r="C58" s="49" t="s">
        <v>146</v>
      </c>
      <c r="D58" s="49"/>
      <c r="E58" s="49"/>
      <c r="F58" s="49"/>
      <c r="G58" s="49" t="s">
        <v>224</v>
      </c>
      <c r="H58" s="49">
        <v>46.8</v>
      </c>
      <c r="I58" s="49" t="s">
        <v>223</v>
      </c>
      <c r="J58" s="49">
        <v>365</v>
      </c>
      <c r="K58" t="s">
        <v>226</v>
      </c>
    </row>
    <row r="59" spans="1:11" x14ac:dyDescent="0.25">
      <c r="A59" t="s">
        <v>247</v>
      </c>
      <c r="B59" t="s">
        <v>248</v>
      </c>
    </row>
    <row r="61" spans="1:11" x14ac:dyDescent="0.25">
      <c r="D61">
        <f>COUNTIF(C3:C58, "=sfo")</f>
        <v>20</v>
      </c>
      <c r="E61">
        <f>COUNTIF(C3:C58, "dfop")</f>
        <v>9</v>
      </c>
      <c r="F61">
        <f>COUNTIF(C3:C58, "iore")</f>
        <v>27</v>
      </c>
      <c r="G61">
        <f>SUM(D61:F61)</f>
        <v>56</v>
      </c>
    </row>
    <row r="62" spans="1:11" x14ac:dyDescent="0.25">
      <c r="D62" s="52">
        <f>D61/G61</f>
        <v>0.35714285714285715</v>
      </c>
      <c r="E62" s="52">
        <f>E61/G61</f>
        <v>0.16071428571428573</v>
      </c>
      <c r="F62" s="52">
        <f>F61/G61</f>
        <v>0.48214285714285715</v>
      </c>
      <c r="G62" s="52">
        <f>SUM(D62:F62)</f>
        <v>1</v>
      </c>
    </row>
  </sheetData>
  <sortState ref="A1:K62">
    <sortCondition ref="A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13"/>
  <sheetViews>
    <sheetView tabSelected="1" topLeftCell="Y49" workbookViewId="0">
      <selection activeCell="AM56" sqref="AM56"/>
    </sheetView>
  </sheetViews>
  <sheetFormatPr defaultColWidth="9.140625" defaultRowHeight="15" x14ac:dyDescent="0.25"/>
  <cols>
    <col min="1" max="16384" width="9.140625" style="2"/>
  </cols>
  <sheetData>
    <row r="1" spans="1:49" x14ac:dyDescent="0.25">
      <c r="A1" s="4" t="s">
        <v>6</v>
      </c>
    </row>
    <row r="2" spans="1:49" x14ac:dyDescent="0.25">
      <c r="AL2" s="2" t="s">
        <v>121</v>
      </c>
    </row>
    <row r="3" spans="1:49" x14ac:dyDescent="0.25">
      <c r="A3" s="2" t="s">
        <v>15</v>
      </c>
    </row>
    <row r="4" spans="1:49" x14ac:dyDescent="0.25">
      <c r="A4" s="2" t="s">
        <v>5</v>
      </c>
      <c r="AL4" s="2" t="s">
        <v>125</v>
      </c>
    </row>
    <row r="5" spans="1:49" x14ac:dyDescent="0.25">
      <c r="A5" s="2" t="s">
        <v>79</v>
      </c>
    </row>
    <row r="6" spans="1:49" x14ac:dyDescent="0.25">
      <c r="A6" s="2" t="s">
        <v>1</v>
      </c>
      <c r="B6" s="2" t="s">
        <v>2</v>
      </c>
      <c r="O6" t="s">
        <v>82</v>
      </c>
    </row>
    <row r="7" spans="1:49" x14ac:dyDescent="0.25">
      <c r="A7" s="2">
        <v>0</v>
      </c>
      <c r="B7" s="2">
        <v>101</v>
      </c>
      <c r="AA7" t="s">
        <v>110</v>
      </c>
    </row>
    <row r="8" spans="1:49" x14ac:dyDescent="0.25">
      <c r="A8" s="2">
        <v>0</v>
      </c>
      <c r="B8" s="2">
        <v>99.8</v>
      </c>
    </row>
    <row r="9" spans="1:49" x14ac:dyDescent="0.25">
      <c r="A9" s="2">
        <v>1</v>
      </c>
      <c r="B9" s="2">
        <v>98.8</v>
      </c>
      <c r="AL9" s="2" t="s">
        <v>114</v>
      </c>
      <c r="AM9" s="2" t="s">
        <v>115</v>
      </c>
      <c r="AQ9" s="2" t="s">
        <v>149</v>
      </c>
      <c r="AT9" s="2" t="s">
        <v>132</v>
      </c>
      <c r="AU9" s="2" t="s">
        <v>133</v>
      </c>
      <c r="AV9" s="2" t="s">
        <v>134</v>
      </c>
      <c r="AW9" s="2" t="s">
        <v>135</v>
      </c>
    </row>
    <row r="10" spans="1:49" x14ac:dyDescent="0.25">
      <c r="A10" s="2">
        <v>1</v>
      </c>
      <c r="B10" s="2">
        <v>97.5</v>
      </c>
      <c r="AL10" s="2">
        <v>0.95</v>
      </c>
      <c r="AM10" s="2">
        <v>57.418794470561103</v>
      </c>
      <c r="AQ10" s="2">
        <f t="shared" ref="AQ10:AQ18" si="0">AU10/AT10</f>
        <v>4.0487405852626486E-3</v>
      </c>
      <c r="AR10" s="2" t="s">
        <v>116</v>
      </c>
      <c r="AS10" s="2" t="s">
        <v>136</v>
      </c>
      <c r="AT10" s="2">
        <v>4.5626813597686002</v>
      </c>
      <c r="AU10" s="2">
        <v>1.8473113198916501E-2</v>
      </c>
      <c r="AV10" s="2">
        <v>246.99038600793199</v>
      </c>
      <c r="AW10" s="40">
        <v>3.1361096042129402E-33</v>
      </c>
    </row>
    <row r="11" spans="1:49" x14ac:dyDescent="0.25">
      <c r="A11" s="2">
        <v>4</v>
      </c>
      <c r="B11" s="2">
        <v>93.8</v>
      </c>
      <c r="AL11" s="2">
        <v>0.9</v>
      </c>
      <c r="AM11" s="2">
        <v>58.187452138652802</v>
      </c>
      <c r="AQ11" s="2">
        <f t="shared" si="0"/>
        <v>-6.161069995535947E-2</v>
      </c>
      <c r="AS11" s="2" t="s">
        <v>137</v>
      </c>
      <c r="AT11" s="2">
        <v>-1.02401487174357E-2</v>
      </c>
      <c r="AU11" s="2">
        <v>6.3090273012819003E-4</v>
      </c>
      <c r="AV11" s="2">
        <v>-16.230946908971301</v>
      </c>
      <c r="AW11" s="40">
        <v>3.4204557966281002E-12</v>
      </c>
    </row>
    <row r="12" spans="1:49" x14ac:dyDescent="0.25">
      <c r="A12" s="2">
        <v>4</v>
      </c>
      <c r="B12" s="2">
        <v>93.6</v>
      </c>
      <c r="AL12" s="2">
        <v>0.75</v>
      </c>
      <c r="AM12" s="2">
        <v>60.3160184143522</v>
      </c>
      <c r="AQ12" s="2">
        <f t="shared" si="0"/>
        <v>0.15473694088700204</v>
      </c>
      <c r="AR12" s="2" t="s">
        <v>117</v>
      </c>
      <c r="AS12" s="2" t="s">
        <v>138</v>
      </c>
      <c r="AT12" s="2">
        <v>72.369518956864397</v>
      </c>
      <c r="AU12" s="2">
        <v>11.1982379768491</v>
      </c>
      <c r="AV12" s="2">
        <v>6.4625809083963901</v>
      </c>
      <c r="AW12" s="40">
        <v>7.8401841979628292E-6</v>
      </c>
    </row>
    <row r="13" spans="1:49" x14ac:dyDescent="0.25">
      <c r="A13" s="2">
        <v>7</v>
      </c>
      <c r="B13" s="2">
        <v>89.7</v>
      </c>
      <c r="AL13" s="2">
        <v>0.5</v>
      </c>
      <c r="AM13" s="2">
        <v>64.430401375240905</v>
      </c>
      <c r="AQ13" s="2">
        <f t="shared" si="0"/>
        <v>-0.17443527434611181</v>
      </c>
      <c r="AS13" s="2" t="s">
        <v>139</v>
      </c>
      <c r="AT13" s="2">
        <v>-2.3762984004838499E-2</v>
      </c>
      <c r="AU13" s="2">
        <v>4.1451026341662702E-3</v>
      </c>
      <c r="AV13" s="2">
        <v>-5.73278543430279</v>
      </c>
      <c r="AW13" s="40">
        <v>3.08394847947591E-5</v>
      </c>
    </row>
    <row r="14" spans="1:49" x14ac:dyDescent="0.25">
      <c r="A14" s="2">
        <v>7</v>
      </c>
      <c r="B14" s="2">
        <v>85.1</v>
      </c>
      <c r="AL14" s="2">
        <v>0.25</v>
      </c>
      <c r="AM14" s="2">
        <v>71.186638845593706</v>
      </c>
      <c r="AQ14" s="2">
        <f t="shared" si="0"/>
        <v>0.41802231606297735</v>
      </c>
      <c r="AS14" s="2" t="s">
        <v>140</v>
      </c>
      <c r="AT14" s="2">
        <v>27.406659200811902</v>
      </c>
      <c r="AU14" s="2">
        <v>11.456595154672099</v>
      </c>
      <c r="AV14" s="2">
        <v>2.3922167826306699</v>
      </c>
      <c r="AW14" s="2">
        <v>2.9370529952043398E-2</v>
      </c>
    </row>
    <row r="15" spans="1:49" x14ac:dyDescent="0.25">
      <c r="A15" s="2">
        <v>14</v>
      </c>
      <c r="B15" s="2">
        <v>81</v>
      </c>
      <c r="AL15" s="2">
        <v>0.1</v>
      </c>
      <c r="AM15" s="2">
        <v>80.480961576230001</v>
      </c>
      <c r="AQ15" s="2">
        <f t="shared" si="0"/>
        <v>1.6098445660736411</v>
      </c>
      <c r="AS15" s="2" t="s">
        <v>141</v>
      </c>
      <c r="AT15" s="2">
        <v>1.8551266063676899E-3</v>
      </c>
      <c r="AU15" s="2">
        <v>2.9864654866396602E-3</v>
      </c>
      <c r="AV15" s="2">
        <v>0.62117798269119096</v>
      </c>
      <c r="AW15" s="2">
        <v>0.54323164075761898</v>
      </c>
    </row>
    <row r="16" spans="1:49" x14ac:dyDescent="0.25">
      <c r="A16" s="2">
        <v>14</v>
      </c>
      <c r="B16" s="2">
        <v>79.2</v>
      </c>
      <c r="AL16" s="2">
        <v>0.05</v>
      </c>
      <c r="AM16" s="2">
        <v>88.021915475699402</v>
      </c>
      <c r="AQ16" s="2">
        <f t="shared" si="0"/>
        <v>8.662950934744007E-3</v>
      </c>
      <c r="AR16" s="2" t="s">
        <v>118</v>
      </c>
      <c r="AS16" s="2" t="s">
        <v>142</v>
      </c>
      <c r="AT16" s="2">
        <v>100.75319391190401</v>
      </c>
      <c r="AU16" s="2">
        <v>0.87281997537757305</v>
      </c>
      <c r="AV16" s="2">
        <v>115.434106407016</v>
      </c>
      <c r="AW16" s="40">
        <v>4.7316111960176402E-26</v>
      </c>
    </row>
    <row r="17" spans="1:49" x14ac:dyDescent="0.25">
      <c r="A17" s="2">
        <v>29</v>
      </c>
      <c r="B17" s="2">
        <v>66.7</v>
      </c>
      <c r="AQ17" s="2">
        <f t="shared" si="0"/>
        <v>6.5396696275796501E-2</v>
      </c>
      <c r="AS17" s="2" t="s">
        <v>143</v>
      </c>
      <c r="AT17" s="2">
        <v>2.56987693045303</v>
      </c>
      <c r="AU17" s="2">
        <v>0.168061461087013</v>
      </c>
      <c r="AV17" s="2">
        <v>15.2912923274093</v>
      </c>
      <c r="AW17" s="40">
        <v>2.2809133248135301E-11</v>
      </c>
    </row>
    <row r="18" spans="1:49" x14ac:dyDescent="0.25">
      <c r="A18" s="2">
        <v>29</v>
      </c>
      <c r="B18" s="2">
        <v>66.599999999999994</v>
      </c>
      <c r="AM18" s="2" t="s">
        <v>116</v>
      </c>
      <c r="AN18" s="2" t="s">
        <v>117</v>
      </c>
      <c r="AO18" s="2" t="s">
        <v>118</v>
      </c>
      <c r="AQ18" s="2">
        <f t="shared" si="0"/>
        <v>0.70592229517211058</v>
      </c>
      <c r="AS18" s="2" t="s">
        <v>144</v>
      </c>
      <c r="AT18" s="40">
        <v>1.5441929000359001E-5</v>
      </c>
      <c r="AU18" s="40">
        <v>1.09008019618182E-5</v>
      </c>
      <c r="AV18" s="2">
        <v>1.4165865093638801</v>
      </c>
      <c r="AW18" s="2">
        <v>0.17466796463436399</v>
      </c>
    </row>
    <row r="19" spans="1:49" x14ac:dyDescent="0.25">
      <c r="A19" s="2">
        <v>48</v>
      </c>
      <c r="B19" s="2">
        <v>51.1</v>
      </c>
      <c r="AL19" s="2" t="s">
        <v>119</v>
      </c>
      <c r="AM19" s="2">
        <v>125.69299803824001</v>
      </c>
      <c r="AN19" s="38">
        <v>75.617693128971894</v>
      </c>
      <c r="AO19" s="2">
        <v>85.447926487202693</v>
      </c>
    </row>
    <row r="20" spans="1:49" x14ac:dyDescent="0.25">
      <c r="A20" s="2">
        <v>48</v>
      </c>
      <c r="B20" s="2">
        <v>53.7</v>
      </c>
      <c r="AL20" s="2" t="s">
        <v>120</v>
      </c>
      <c r="AM20" s="2">
        <v>128.68019485890201</v>
      </c>
      <c r="AN20" s="38">
        <v>80.596354496741895</v>
      </c>
      <c r="AO20" s="2">
        <v>89.430855581418697</v>
      </c>
      <c r="AQ20" s="38" t="s">
        <v>150</v>
      </c>
      <c r="AR20" s="38"/>
      <c r="AS20" s="38"/>
      <c r="AT20" s="38"/>
      <c r="AU20" s="38"/>
      <c r="AV20" s="38"/>
      <c r="AW20" s="38"/>
    </row>
    <row r="21" spans="1:49" x14ac:dyDescent="0.25">
      <c r="A21" s="2">
        <v>61</v>
      </c>
      <c r="B21" s="2">
        <v>47.8</v>
      </c>
      <c r="AQ21" s="38" t="s">
        <v>151</v>
      </c>
      <c r="AR21" s="38"/>
      <c r="AS21" s="38"/>
      <c r="AT21" s="38"/>
      <c r="AU21" s="38"/>
      <c r="AV21" s="38"/>
      <c r="AW21" s="38"/>
    </row>
    <row r="22" spans="1:49" x14ac:dyDescent="0.25">
      <c r="A22" s="2">
        <v>61</v>
      </c>
      <c r="B22" s="2">
        <v>46.7</v>
      </c>
      <c r="AL22" s="54" t="s">
        <v>124</v>
      </c>
      <c r="AM22" s="54"/>
      <c r="AN22" s="54"/>
      <c r="AO22" s="54"/>
      <c r="AQ22" s="38"/>
      <c r="AR22" s="38"/>
      <c r="AS22" s="38"/>
      <c r="AT22" s="38"/>
      <c r="AU22" s="38"/>
      <c r="AV22" s="38"/>
      <c r="AW22" s="38"/>
    </row>
    <row r="23" spans="1:49" x14ac:dyDescent="0.25">
      <c r="A23" s="2">
        <v>90</v>
      </c>
      <c r="B23" s="2">
        <v>42.2</v>
      </c>
      <c r="AL23" s="54"/>
      <c r="AM23" s="54"/>
      <c r="AN23" s="54"/>
      <c r="AO23" s="54"/>
      <c r="AQ23" s="38" t="s">
        <v>152</v>
      </c>
      <c r="AR23" s="38"/>
      <c r="AS23" s="38"/>
      <c r="AT23" s="38"/>
      <c r="AU23" s="38"/>
      <c r="AV23" s="38"/>
      <c r="AW23" s="38"/>
    </row>
    <row r="24" spans="1:49" x14ac:dyDescent="0.25">
      <c r="A24" s="2">
        <v>90</v>
      </c>
      <c r="B24" s="2">
        <v>40.6</v>
      </c>
      <c r="AL24" s="54"/>
      <c r="AM24" s="54"/>
      <c r="AN24" s="54"/>
      <c r="AO24" s="54"/>
    </row>
    <row r="25" spans="1:49" x14ac:dyDescent="0.25">
      <c r="A25" s="2">
        <v>117</v>
      </c>
      <c r="B25" s="2">
        <v>38.4</v>
      </c>
    </row>
    <row r="26" spans="1:49" x14ac:dyDescent="0.25">
      <c r="A26" s="2">
        <v>117</v>
      </c>
      <c r="B26" s="2">
        <v>38.4</v>
      </c>
    </row>
    <row r="29" spans="1:49" x14ac:dyDescent="0.25">
      <c r="A29" s="2" t="s">
        <v>15</v>
      </c>
    </row>
    <row r="30" spans="1:49" x14ac:dyDescent="0.25">
      <c r="A30" s="2" t="s">
        <v>5</v>
      </c>
    </row>
    <row r="31" spans="1:49" x14ac:dyDescent="0.25">
      <c r="A31" s="2" t="s">
        <v>80</v>
      </c>
    </row>
    <row r="32" spans="1:49" x14ac:dyDescent="0.25">
      <c r="A32" s="2" t="s">
        <v>1</v>
      </c>
      <c r="B32" s="2" t="s">
        <v>2</v>
      </c>
      <c r="AA32" t="s">
        <v>110</v>
      </c>
    </row>
    <row r="33" spans="1:48" x14ac:dyDescent="0.25">
      <c r="A33" s="2">
        <v>0</v>
      </c>
      <c r="B33" s="2">
        <v>96.9</v>
      </c>
    </row>
    <row r="34" spans="1:48" x14ac:dyDescent="0.25">
      <c r="A34" s="2">
        <v>0</v>
      </c>
      <c r="B34" s="2">
        <v>97.4</v>
      </c>
    </row>
    <row r="35" spans="1:48" x14ac:dyDescent="0.25">
      <c r="A35" s="2">
        <v>1</v>
      </c>
      <c r="B35" s="2">
        <v>97.3</v>
      </c>
      <c r="AL35" s="2" t="s">
        <v>114</v>
      </c>
      <c r="AM35" s="2" t="s">
        <v>115</v>
      </c>
      <c r="AS35" s="2" t="s">
        <v>132</v>
      </c>
      <c r="AT35" s="2" t="s">
        <v>133</v>
      </c>
      <c r="AU35" s="2" t="s">
        <v>134</v>
      </c>
      <c r="AV35" s="2" t="s">
        <v>135</v>
      </c>
    </row>
    <row r="36" spans="1:48" x14ac:dyDescent="0.25">
      <c r="A36" s="2">
        <v>1</v>
      </c>
      <c r="B36" s="2">
        <v>97.6</v>
      </c>
      <c r="AL36" s="2">
        <v>0.95</v>
      </c>
      <c r="AM36" s="2">
        <v>10.3416796533159</v>
      </c>
      <c r="AQ36" s="2" t="s">
        <v>116</v>
      </c>
      <c r="AR36" s="2" t="s">
        <v>136</v>
      </c>
      <c r="AS36" s="2">
        <v>4.5695132954262396</v>
      </c>
      <c r="AT36" s="2">
        <v>8.4110586249258896E-3</v>
      </c>
      <c r="AU36" s="2">
        <v>543.27445559404805</v>
      </c>
      <c r="AV36" s="40">
        <v>1.46410436658073E-35</v>
      </c>
    </row>
    <row r="37" spans="1:48" x14ac:dyDescent="0.25">
      <c r="A37" s="2">
        <v>3</v>
      </c>
      <c r="B37" s="2">
        <v>95.8</v>
      </c>
      <c r="AL37" s="2">
        <v>0.9</v>
      </c>
      <c r="AM37" s="2">
        <v>10.498155344513499</v>
      </c>
      <c r="AR37" s="2" t="s">
        <v>137</v>
      </c>
      <c r="AS37" s="2">
        <v>-8.0027031715803505E-3</v>
      </c>
      <c r="AT37" s="2">
        <v>3.1804048410731501E-4</v>
      </c>
      <c r="AU37" s="2">
        <v>-25.1625298396918</v>
      </c>
      <c r="AV37" s="40">
        <v>2.7045423470152999E-14</v>
      </c>
    </row>
    <row r="38" spans="1:48" x14ac:dyDescent="0.25">
      <c r="A38" s="2">
        <v>3</v>
      </c>
      <c r="B38" s="2">
        <v>96.2</v>
      </c>
      <c r="AL38" s="2">
        <v>0.75</v>
      </c>
      <c r="AM38" s="2">
        <v>10.932868557187501</v>
      </c>
      <c r="AQ38" s="2" t="s">
        <v>117</v>
      </c>
      <c r="AR38" s="2" t="s">
        <v>138</v>
      </c>
      <c r="AS38" s="2">
        <v>76.058589194039001</v>
      </c>
      <c r="AT38" s="2">
        <v>23.9085911978569</v>
      </c>
      <c r="AU38" s="2">
        <v>3.18122421202537</v>
      </c>
      <c r="AV38" s="2">
        <v>6.6648005078124998E-3</v>
      </c>
    </row>
    <row r="39" spans="1:48" x14ac:dyDescent="0.25">
      <c r="A39" s="2">
        <v>7</v>
      </c>
      <c r="B39" s="2">
        <v>92.1</v>
      </c>
      <c r="AL39" s="2">
        <v>0.5</v>
      </c>
      <c r="AM39" s="2">
        <v>11.778785174430899</v>
      </c>
      <c r="AR39" s="2" t="s">
        <v>139</v>
      </c>
      <c r="AS39" s="2">
        <v>-1.4101025393597699E-2</v>
      </c>
      <c r="AT39" s="2">
        <v>3.8537962431494099E-3</v>
      </c>
      <c r="AU39" s="2">
        <v>-3.6589960921426501</v>
      </c>
      <c r="AV39" s="2">
        <v>2.5784716955311198E-3</v>
      </c>
    </row>
    <row r="40" spans="1:48" x14ac:dyDescent="0.25">
      <c r="A40" s="2">
        <v>7</v>
      </c>
      <c r="B40" s="2">
        <v>92.6</v>
      </c>
      <c r="AL40" s="2">
        <v>0.25</v>
      </c>
      <c r="AM40" s="2">
        <v>13.1830892110557</v>
      </c>
      <c r="AR40" s="2" t="s">
        <v>140</v>
      </c>
      <c r="AS40" s="2">
        <v>22.260876112890902</v>
      </c>
      <c r="AT40" s="2">
        <v>24.052994042089701</v>
      </c>
      <c r="AU40" s="2">
        <v>0.92549293755019202</v>
      </c>
      <c r="AV40" s="2">
        <v>0.37038855067153897</v>
      </c>
    </row>
    <row r="41" spans="1:48" x14ac:dyDescent="0.25">
      <c r="A41" s="2">
        <v>14</v>
      </c>
      <c r="B41" s="2">
        <v>84.4</v>
      </c>
      <c r="AL41" s="2">
        <v>0.1</v>
      </c>
      <c r="AM41" s="2">
        <v>15.1433880286747</v>
      </c>
      <c r="AR41" s="2" t="s">
        <v>141</v>
      </c>
      <c r="AS41" s="2">
        <v>1.6757162832301E-3</v>
      </c>
      <c r="AT41" s="2">
        <v>5.71662948303706E-3</v>
      </c>
      <c r="AU41" s="2">
        <v>0.29313011945280798</v>
      </c>
      <c r="AV41" s="2">
        <v>0.77372275844766802</v>
      </c>
    </row>
    <row r="42" spans="1:48" x14ac:dyDescent="0.25">
      <c r="A42" s="2">
        <v>14</v>
      </c>
      <c r="B42" s="2">
        <v>85.2</v>
      </c>
      <c r="AL42" s="2">
        <v>0.05</v>
      </c>
      <c r="AM42" s="2">
        <v>16.756021320170099</v>
      </c>
      <c r="AQ42" s="2" t="s">
        <v>118</v>
      </c>
      <c r="AR42" s="2" t="s">
        <v>142</v>
      </c>
      <c r="AS42" s="2">
        <v>98.545180429425997</v>
      </c>
      <c r="AT42" s="2">
        <v>0.34604722639859498</v>
      </c>
      <c r="AU42" s="2">
        <v>284.77379071929499</v>
      </c>
      <c r="AV42" s="40">
        <v>2.03834992568141E-29</v>
      </c>
    </row>
    <row r="43" spans="1:48" x14ac:dyDescent="0.25">
      <c r="A43" s="2">
        <v>21</v>
      </c>
      <c r="B43" s="2">
        <v>79.599999999999994</v>
      </c>
      <c r="AR43" s="2" t="s">
        <v>143</v>
      </c>
      <c r="AS43" s="2">
        <v>1.9391247709739401</v>
      </c>
      <c r="AT43" s="2">
        <v>9.26639229295525E-2</v>
      </c>
      <c r="AU43" s="2">
        <v>20.9264264847513</v>
      </c>
      <c r="AV43" s="40">
        <v>1.6355376453261199E-12</v>
      </c>
    </row>
    <row r="44" spans="1:48" x14ac:dyDescent="0.25">
      <c r="A44" s="2">
        <v>21</v>
      </c>
      <c r="B44" s="2">
        <v>79.900000000000006</v>
      </c>
      <c r="AM44" s="2" t="s">
        <v>116</v>
      </c>
      <c r="AN44" s="2" t="s">
        <v>117</v>
      </c>
      <c r="AO44" s="2" t="s">
        <v>118</v>
      </c>
      <c r="AR44" s="2" t="s">
        <v>144</v>
      </c>
      <c r="AS44" s="2">
        <v>1.53276581461066E-4</v>
      </c>
      <c r="AT44" s="40">
        <v>6.0555238730123999E-5</v>
      </c>
      <c r="AU44" s="2">
        <v>2.5311861479759399</v>
      </c>
      <c r="AV44" s="2">
        <v>2.30408585030537E-2</v>
      </c>
    </row>
    <row r="45" spans="1:48" x14ac:dyDescent="0.25">
      <c r="A45" s="2">
        <v>30</v>
      </c>
      <c r="B45" s="2">
        <v>72.7</v>
      </c>
      <c r="AL45" s="2" t="s">
        <v>119</v>
      </c>
      <c r="AM45" s="2">
        <v>86.9890762458366</v>
      </c>
      <c r="AN45" s="38">
        <v>45.312832168763698</v>
      </c>
      <c r="AO45" s="2">
        <v>48.697401800519799</v>
      </c>
    </row>
    <row r="46" spans="1:48" x14ac:dyDescent="0.25">
      <c r="A46" s="2">
        <v>30</v>
      </c>
      <c r="B46" s="2">
        <v>72.7</v>
      </c>
      <c r="AL46" s="2" t="s">
        <v>120</v>
      </c>
      <c r="AM46" s="2">
        <v>89.6601915195251</v>
      </c>
      <c r="AN46" s="38">
        <v>49.7646909582446</v>
      </c>
      <c r="AO46" s="2">
        <v>52.258888832104503</v>
      </c>
    </row>
    <row r="47" spans="1:48" x14ac:dyDescent="0.25">
      <c r="A47" s="2">
        <v>59</v>
      </c>
      <c r="B47" s="2">
        <v>57.6</v>
      </c>
      <c r="AQ47" s="38" t="s">
        <v>153</v>
      </c>
      <c r="AR47" s="38"/>
      <c r="AS47" s="38"/>
      <c r="AT47" s="38"/>
      <c r="AU47" s="38"/>
      <c r="AV47" s="38"/>
    </row>
    <row r="48" spans="1:48" x14ac:dyDescent="0.25">
      <c r="A48" s="2">
        <v>59</v>
      </c>
      <c r="B48" s="2">
        <v>58.2</v>
      </c>
      <c r="AL48" s="54" t="s">
        <v>124</v>
      </c>
      <c r="AM48" s="54"/>
      <c r="AN48" s="54"/>
      <c r="AO48" s="54"/>
      <c r="AQ48" s="38" t="s">
        <v>155</v>
      </c>
      <c r="AR48" s="38"/>
      <c r="AS48" s="38"/>
      <c r="AT48" s="38"/>
      <c r="AU48" s="38"/>
      <c r="AV48" s="38"/>
    </row>
    <row r="49" spans="1:43" x14ac:dyDescent="0.25">
      <c r="A49" s="2">
        <v>120</v>
      </c>
      <c r="B49" s="2">
        <v>41.1</v>
      </c>
      <c r="AL49" s="54"/>
      <c r="AM49" s="54"/>
      <c r="AN49" s="54"/>
      <c r="AO49" s="54"/>
    </row>
    <row r="50" spans="1:43" x14ac:dyDescent="0.25">
      <c r="A50" s="2">
        <v>120</v>
      </c>
      <c r="B50" s="2">
        <v>41.3</v>
      </c>
      <c r="AL50" s="54"/>
      <c r="AM50" s="54"/>
      <c r="AN50" s="54"/>
      <c r="AO50" s="54"/>
      <c r="AQ50" s="38" t="s">
        <v>154</v>
      </c>
    </row>
    <row r="51" spans="1:43" x14ac:dyDescent="0.25">
      <c r="AL51" s="54"/>
      <c r="AM51" s="54"/>
      <c r="AN51" s="54"/>
      <c r="AO51" s="54"/>
    </row>
    <row r="52" spans="1:43" x14ac:dyDescent="0.25">
      <c r="AL52" s="54"/>
      <c r="AM52" s="54"/>
      <c r="AN52" s="54"/>
      <c r="AO52" s="54"/>
    </row>
    <row r="53" spans="1:43" x14ac:dyDescent="0.25">
      <c r="A53" s="2" t="s">
        <v>15</v>
      </c>
    </row>
    <row r="54" spans="1:43" x14ac:dyDescent="0.25">
      <c r="A54" s="2" t="s">
        <v>5</v>
      </c>
    </row>
    <row r="55" spans="1:43" x14ac:dyDescent="0.25">
      <c r="A55" s="2" t="s">
        <v>216</v>
      </c>
    </row>
    <row r="56" spans="1:43" x14ac:dyDescent="0.25">
      <c r="A56" s="2" t="s">
        <v>1</v>
      </c>
      <c r="B56" s="2" t="s">
        <v>2</v>
      </c>
    </row>
    <row r="57" spans="1:43" x14ac:dyDescent="0.25">
      <c r="A57" s="2">
        <v>0</v>
      </c>
      <c r="B57" s="2">
        <v>99.2</v>
      </c>
      <c r="AA57" t="s">
        <v>110</v>
      </c>
    </row>
    <row r="58" spans="1:43" x14ac:dyDescent="0.25">
      <c r="A58" s="2">
        <v>0</v>
      </c>
      <c r="B58" s="2">
        <v>99.2</v>
      </c>
    </row>
    <row r="59" spans="1:43" x14ac:dyDescent="0.25">
      <c r="A59" s="2">
        <v>1</v>
      </c>
      <c r="B59" s="2">
        <v>92.5</v>
      </c>
    </row>
    <row r="60" spans="1:43" x14ac:dyDescent="0.25">
      <c r="A60" s="2">
        <v>1</v>
      </c>
      <c r="B60" s="2">
        <v>93.2</v>
      </c>
      <c r="AM60" s="2" t="s">
        <v>114</v>
      </c>
      <c r="AN60" s="2" t="s">
        <v>115</v>
      </c>
    </row>
    <row r="61" spans="1:43" x14ac:dyDescent="0.25">
      <c r="A61" s="2">
        <v>3</v>
      </c>
      <c r="B61" s="2">
        <v>88.5</v>
      </c>
      <c r="AM61" s="2">
        <v>0.95</v>
      </c>
      <c r="AN61" s="2">
        <v>51.644902948404102</v>
      </c>
    </row>
    <row r="62" spans="1:43" x14ac:dyDescent="0.25">
      <c r="A62" s="2">
        <v>3</v>
      </c>
      <c r="B62" s="2">
        <v>90</v>
      </c>
      <c r="AM62" s="2">
        <v>0.9</v>
      </c>
      <c r="AN62" s="2">
        <v>52.336266308348797</v>
      </c>
    </row>
    <row r="63" spans="1:43" x14ac:dyDescent="0.25">
      <c r="A63" s="2">
        <v>7</v>
      </c>
      <c r="B63" s="2">
        <v>82</v>
      </c>
      <c r="AM63" s="2">
        <v>0.75</v>
      </c>
      <c r="AN63" s="2">
        <v>54.250789240106002</v>
      </c>
    </row>
    <row r="64" spans="1:43" x14ac:dyDescent="0.25">
      <c r="A64" s="2">
        <v>7</v>
      </c>
      <c r="B64" s="2">
        <v>82.2</v>
      </c>
      <c r="AM64" s="2">
        <v>0.5</v>
      </c>
      <c r="AN64" s="2">
        <v>57.951440057785703</v>
      </c>
    </row>
    <row r="65" spans="1:42" x14ac:dyDescent="0.25">
      <c r="A65" s="2">
        <v>14</v>
      </c>
      <c r="B65" s="2">
        <v>73.900000000000006</v>
      </c>
      <c r="AM65" s="2">
        <v>0.25</v>
      </c>
      <c r="AN65" s="2">
        <v>64.028287049612302</v>
      </c>
    </row>
    <row r="66" spans="1:42" x14ac:dyDescent="0.25">
      <c r="A66" s="2">
        <v>14</v>
      </c>
      <c r="B66" s="2">
        <v>72.5</v>
      </c>
      <c r="AM66" s="2">
        <v>0.1</v>
      </c>
      <c r="AN66" s="2">
        <v>72.387995744662604</v>
      </c>
    </row>
    <row r="67" spans="1:42" x14ac:dyDescent="0.25">
      <c r="A67" s="2">
        <v>30</v>
      </c>
      <c r="B67" s="2">
        <v>52.2</v>
      </c>
      <c r="AM67" s="2">
        <v>0.05</v>
      </c>
      <c r="AN67" s="2">
        <v>79.170650028290297</v>
      </c>
    </row>
    <row r="68" spans="1:42" x14ac:dyDescent="0.25">
      <c r="A68" s="2">
        <v>30</v>
      </c>
      <c r="B68" s="2">
        <v>52.2</v>
      </c>
    </row>
    <row r="69" spans="1:42" x14ac:dyDescent="0.25">
      <c r="A69" s="2">
        <v>45</v>
      </c>
      <c r="B69" s="2">
        <v>37.9</v>
      </c>
    </row>
    <row r="70" spans="1:42" x14ac:dyDescent="0.25">
      <c r="A70" s="2">
        <v>45</v>
      </c>
      <c r="B70" s="2">
        <v>39.4</v>
      </c>
      <c r="AN70" s="2" t="s">
        <v>116</v>
      </c>
      <c r="AO70" s="2" t="s">
        <v>117</v>
      </c>
      <c r="AP70" s="2" t="s">
        <v>118</v>
      </c>
    </row>
    <row r="71" spans="1:42" x14ac:dyDescent="0.25">
      <c r="A71" s="2">
        <v>62</v>
      </c>
      <c r="B71" s="2">
        <v>30.7</v>
      </c>
      <c r="AM71" s="2" t="s">
        <v>119</v>
      </c>
      <c r="AN71" s="2">
        <v>107.991940408838</v>
      </c>
      <c r="AO71" s="38">
        <v>81.667607771289099</v>
      </c>
      <c r="AP71" s="2">
        <v>83.328323021562596</v>
      </c>
    </row>
    <row r="72" spans="1:42" x14ac:dyDescent="0.25">
      <c r="A72" s="2">
        <v>62</v>
      </c>
      <c r="B72" s="2">
        <v>32</v>
      </c>
      <c r="AM72" s="2" t="s">
        <v>120</v>
      </c>
      <c r="AN72" s="2">
        <v>110.9791372295</v>
      </c>
      <c r="AO72" s="38">
        <v>86.6462691390591</v>
      </c>
      <c r="AP72" s="2">
        <v>87.311252115778601</v>
      </c>
    </row>
    <row r="73" spans="1:42" x14ac:dyDescent="0.25">
      <c r="A73" s="2">
        <v>90</v>
      </c>
      <c r="B73" s="2">
        <v>19.899999999999999</v>
      </c>
    </row>
    <row r="74" spans="1:42" x14ac:dyDescent="0.25">
      <c r="A74" s="2">
        <v>90</v>
      </c>
      <c r="B74" s="2">
        <v>22.9</v>
      </c>
      <c r="AM74" s="2" t="s">
        <v>124</v>
      </c>
    </row>
    <row r="75" spans="1:42" x14ac:dyDescent="0.25">
      <c r="A75" s="2">
        <v>118</v>
      </c>
      <c r="B75" s="2">
        <v>17.3</v>
      </c>
    </row>
    <row r="76" spans="1:42" x14ac:dyDescent="0.25">
      <c r="A76" s="2">
        <v>118</v>
      </c>
      <c r="B76" s="2">
        <v>18.100000000000001</v>
      </c>
    </row>
    <row r="79" spans="1:42" x14ac:dyDescent="0.25">
      <c r="A79" s="2" t="s">
        <v>15</v>
      </c>
    </row>
    <row r="80" spans="1:42" x14ac:dyDescent="0.25">
      <c r="A80" s="2" t="s">
        <v>5</v>
      </c>
    </row>
    <row r="81" spans="1:42" x14ac:dyDescent="0.25">
      <c r="A81" s="2" t="s">
        <v>84</v>
      </c>
    </row>
    <row r="82" spans="1:42" x14ac:dyDescent="0.25">
      <c r="A82" s="2" t="s">
        <v>1</v>
      </c>
      <c r="B82" s="2" t="s">
        <v>2</v>
      </c>
      <c r="AA82" t="s">
        <v>110</v>
      </c>
    </row>
    <row r="83" spans="1:42" x14ac:dyDescent="0.25">
      <c r="A83">
        <v>0</v>
      </c>
      <c r="B83">
        <v>96.9</v>
      </c>
    </row>
    <row r="84" spans="1:42" x14ac:dyDescent="0.25">
      <c r="A84">
        <v>0</v>
      </c>
      <c r="B84">
        <v>97.4</v>
      </c>
    </row>
    <row r="85" spans="1:42" x14ac:dyDescent="0.25">
      <c r="A85">
        <v>1</v>
      </c>
      <c r="B85">
        <v>97.3</v>
      </c>
      <c r="AM85" s="2" t="s">
        <v>114</v>
      </c>
      <c r="AN85" s="2" t="s">
        <v>115</v>
      </c>
    </row>
    <row r="86" spans="1:42" x14ac:dyDescent="0.25">
      <c r="A86">
        <v>1</v>
      </c>
      <c r="B86">
        <v>97.6</v>
      </c>
      <c r="AM86" s="2">
        <v>0.95</v>
      </c>
      <c r="AN86" s="2">
        <v>3215.35129666887</v>
      </c>
    </row>
    <row r="87" spans="1:42" x14ac:dyDescent="0.25">
      <c r="A87">
        <v>3</v>
      </c>
      <c r="B87">
        <v>95.800000000000011</v>
      </c>
      <c r="AM87" s="2">
        <v>0.9</v>
      </c>
      <c r="AN87" s="2">
        <v>3228.8519831653198</v>
      </c>
    </row>
    <row r="88" spans="1:42" x14ac:dyDescent="0.25">
      <c r="A88">
        <v>3</v>
      </c>
      <c r="B88">
        <v>96.2</v>
      </c>
      <c r="AM88" s="2">
        <v>0.75</v>
      </c>
      <c r="AN88" s="2">
        <v>3265.6076747153702</v>
      </c>
    </row>
    <row r="89" spans="1:42" x14ac:dyDescent="0.25">
      <c r="A89">
        <v>7</v>
      </c>
      <c r="B89">
        <v>92.1</v>
      </c>
      <c r="AM89" s="2">
        <v>0.5</v>
      </c>
      <c r="AN89" s="2">
        <v>3334.1940813873898</v>
      </c>
    </row>
    <row r="90" spans="1:42" x14ac:dyDescent="0.25">
      <c r="A90">
        <v>7</v>
      </c>
      <c r="B90">
        <v>92.6</v>
      </c>
      <c r="AM90" s="2">
        <v>0.25</v>
      </c>
      <c r="AN90" s="2">
        <v>3440.5451799473799</v>
      </c>
    </row>
    <row r="91" spans="1:42" x14ac:dyDescent="0.25">
      <c r="A91">
        <v>14</v>
      </c>
      <c r="B91">
        <v>84.399999999999991</v>
      </c>
      <c r="AM91" s="2">
        <v>0.1</v>
      </c>
      <c r="AN91" s="2">
        <v>3576.0232677541799</v>
      </c>
    </row>
    <row r="92" spans="1:42" x14ac:dyDescent="0.25">
      <c r="A92">
        <v>14</v>
      </c>
      <c r="B92">
        <v>85.2</v>
      </c>
      <c r="AM92" s="2">
        <v>0.05</v>
      </c>
      <c r="AN92" s="2">
        <v>3678.2125099517398</v>
      </c>
    </row>
    <row r="93" spans="1:42" x14ac:dyDescent="0.25">
      <c r="A93">
        <v>21</v>
      </c>
      <c r="B93">
        <v>79.599999999999994</v>
      </c>
    </row>
    <row r="94" spans="1:42" x14ac:dyDescent="0.25">
      <c r="A94">
        <v>21</v>
      </c>
      <c r="B94">
        <v>79.900000000000006</v>
      </c>
    </row>
    <row r="95" spans="1:42" x14ac:dyDescent="0.25">
      <c r="A95">
        <v>30</v>
      </c>
      <c r="B95">
        <v>72.7</v>
      </c>
      <c r="AN95" s="2" t="s">
        <v>116</v>
      </c>
      <c r="AO95" s="2" t="s">
        <v>117</v>
      </c>
      <c r="AP95" s="2" t="s">
        <v>118</v>
      </c>
    </row>
    <row r="96" spans="1:42" x14ac:dyDescent="0.25">
      <c r="A96">
        <v>30</v>
      </c>
      <c r="B96">
        <v>72.7</v>
      </c>
      <c r="AM96" s="2" t="s">
        <v>119</v>
      </c>
      <c r="AN96" s="2">
        <v>411.02016130748001</v>
      </c>
      <c r="AO96" s="2">
        <v>406.71306805320103</v>
      </c>
      <c r="AP96" s="38">
        <v>405.11358349471902</v>
      </c>
    </row>
    <row r="97" spans="1:42" x14ac:dyDescent="0.25">
      <c r="A97">
        <v>59</v>
      </c>
      <c r="B97">
        <v>57.6</v>
      </c>
      <c r="AM97" s="2" t="s">
        <v>120</v>
      </c>
      <c r="AN97" s="2">
        <v>417.201490339119</v>
      </c>
      <c r="AO97" s="2">
        <v>417.01528310593301</v>
      </c>
      <c r="AP97" s="38">
        <v>413.35535553690499</v>
      </c>
    </row>
    <row r="98" spans="1:42" x14ac:dyDescent="0.25">
      <c r="A98">
        <v>59</v>
      </c>
      <c r="B98">
        <v>58.2</v>
      </c>
    </row>
    <row r="99" spans="1:42" x14ac:dyDescent="0.25">
      <c r="A99">
        <v>120</v>
      </c>
      <c r="B99">
        <v>41.1</v>
      </c>
      <c r="AM99" s="2" t="s">
        <v>124</v>
      </c>
    </row>
    <row r="100" spans="1:42" x14ac:dyDescent="0.25">
      <c r="A100">
        <v>120</v>
      </c>
      <c r="B100">
        <v>41.3</v>
      </c>
    </row>
    <row r="101" spans="1:42" x14ac:dyDescent="0.25">
      <c r="A101">
        <v>0</v>
      </c>
      <c r="B101">
        <v>98.600000000000009</v>
      </c>
    </row>
    <row r="102" spans="1:42" x14ac:dyDescent="0.25">
      <c r="A102">
        <v>0</v>
      </c>
      <c r="B102">
        <v>98.8</v>
      </c>
    </row>
    <row r="103" spans="1:42" x14ac:dyDescent="0.25">
      <c r="A103">
        <v>1</v>
      </c>
      <c r="B103">
        <v>96.6</v>
      </c>
    </row>
    <row r="104" spans="1:42" x14ac:dyDescent="0.25">
      <c r="A104">
        <v>1</v>
      </c>
      <c r="B104">
        <v>96.7</v>
      </c>
    </row>
    <row r="105" spans="1:42" x14ac:dyDescent="0.25">
      <c r="A105">
        <v>3</v>
      </c>
      <c r="B105">
        <v>93.3</v>
      </c>
    </row>
    <row r="106" spans="1:42" x14ac:dyDescent="0.25">
      <c r="A106">
        <v>3</v>
      </c>
      <c r="B106">
        <v>94.7</v>
      </c>
    </row>
    <row r="107" spans="1:42" x14ac:dyDescent="0.25">
      <c r="A107">
        <v>7</v>
      </c>
      <c r="B107">
        <v>88.9</v>
      </c>
    </row>
    <row r="108" spans="1:42" x14ac:dyDescent="0.25">
      <c r="A108">
        <v>7</v>
      </c>
      <c r="B108">
        <v>89.100000000000009</v>
      </c>
    </row>
    <row r="109" spans="1:42" x14ac:dyDescent="0.25">
      <c r="A109">
        <v>14</v>
      </c>
      <c r="B109">
        <v>82.7</v>
      </c>
    </row>
    <row r="110" spans="1:42" x14ac:dyDescent="0.25">
      <c r="A110">
        <v>14</v>
      </c>
      <c r="B110">
        <v>80.900000000000006</v>
      </c>
    </row>
    <row r="111" spans="1:42" x14ac:dyDescent="0.25">
      <c r="A111">
        <v>30</v>
      </c>
      <c r="B111">
        <v>63.400000000000006</v>
      </c>
    </row>
    <row r="112" spans="1:42" x14ac:dyDescent="0.25">
      <c r="A112">
        <v>30</v>
      </c>
      <c r="B112">
        <v>63.1</v>
      </c>
    </row>
    <row r="113" spans="1:2" x14ac:dyDescent="0.25">
      <c r="A113">
        <v>45</v>
      </c>
      <c r="B113">
        <v>51.7</v>
      </c>
    </row>
    <row r="114" spans="1:2" x14ac:dyDescent="0.25">
      <c r="A114">
        <v>45</v>
      </c>
      <c r="B114">
        <v>53.4</v>
      </c>
    </row>
    <row r="115" spans="1:2" x14ac:dyDescent="0.25">
      <c r="A115">
        <v>62</v>
      </c>
      <c r="B115">
        <v>46.4</v>
      </c>
    </row>
    <row r="116" spans="1:2" x14ac:dyDescent="0.25">
      <c r="A116">
        <v>62</v>
      </c>
      <c r="B116">
        <v>47.7</v>
      </c>
    </row>
    <row r="117" spans="1:2" x14ac:dyDescent="0.25">
      <c r="A117">
        <v>90</v>
      </c>
      <c r="B117">
        <v>37.5</v>
      </c>
    </row>
    <row r="118" spans="1:2" x14ac:dyDescent="0.25">
      <c r="A118">
        <v>90</v>
      </c>
      <c r="B118">
        <v>40.4</v>
      </c>
    </row>
    <row r="119" spans="1:2" x14ac:dyDescent="0.25">
      <c r="A119">
        <v>118</v>
      </c>
      <c r="B119">
        <v>35.200000000000003</v>
      </c>
    </row>
    <row r="120" spans="1:2" x14ac:dyDescent="0.25">
      <c r="A120">
        <v>118</v>
      </c>
      <c r="B120">
        <v>36</v>
      </c>
    </row>
    <row r="121" spans="1:2" x14ac:dyDescent="0.25">
      <c r="A121">
        <v>0</v>
      </c>
      <c r="B121">
        <v>98.899999999999991</v>
      </c>
    </row>
    <row r="122" spans="1:2" x14ac:dyDescent="0.25">
      <c r="A122">
        <v>0</v>
      </c>
      <c r="B122">
        <v>99</v>
      </c>
    </row>
    <row r="123" spans="1:2" x14ac:dyDescent="0.25">
      <c r="A123">
        <v>1</v>
      </c>
      <c r="B123">
        <v>99</v>
      </c>
    </row>
    <row r="124" spans="1:2" x14ac:dyDescent="0.25">
      <c r="A124">
        <v>1</v>
      </c>
      <c r="B124">
        <v>98.6</v>
      </c>
    </row>
    <row r="125" spans="1:2" x14ac:dyDescent="0.25">
      <c r="A125">
        <v>3</v>
      </c>
      <c r="B125">
        <v>97.3</v>
      </c>
    </row>
    <row r="126" spans="1:2" x14ac:dyDescent="0.25">
      <c r="A126">
        <v>3</v>
      </c>
      <c r="B126">
        <v>98.1</v>
      </c>
    </row>
    <row r="127" spans="1:2" x14ac:dyDescent="0.25">
      <c r="A127">
        <v>7</v>
      </c>
      <c r="B127">
        <v>95.199999999999989</v>
      </c>
    </row>
    <row r="128" spans="1:2" x14ac:dyDescent="0.25">
      <c r="A128">
        <v>7</v>
      </c>
      <c r="B128">
        <v>95.8</v>
      </c>
    </row>
    <row r="129" spans="1:27" x14ac:dyDescent="0.25">
      <c r="A129">
        <v>14</v>
      </c>
      <c r="B129">
        <v>90.9</v>
      </c>
    </row>
    <row r="130" spans="1:27" x14ac:dyDescent="0.25">
      <c r="A130">
        <v>14</v>
      </c>
      <c r="B130">
        <v>91.699999999999989</v>
      </c>
    </row>
    <row r="131" spans="1:27" x14ac:dyDescent="0.25">
      <c r="A131">
        <v>30</v>
      </c>
      <c r="B131">
        <v>85.300000000000011</v>
      </c>
    </row>
    <row r="132" spans="1:27" x14ac:dyDescent="0.25">
      <c r="A132">
        <v>30</v>
      </c>
      <c r="B132">
        <v>84.7</v>
      </c>
    </row>
    <row r="133" spans="1:27" x14ac:dyDescent="0.25">
      <c r="A133">
        <v>45</v>
      </c>
      <c r="B133">
        <v>76.3</v>
      </c>
    </row>
    <row r="134" spans="1:27" x14ac:dyDescent="0.25">
      <c r="A134">
        <v>45</v>
      </c>
      <c r="B134">
        <v>75.5</v>
      </c>
    </row>
    <row r="135" spans="1:27" x14ac:dyDescent="0.25">
      <c r="A135">
        <v>59</v>
      </c>
      <c r="B135">
        <v>71.400000000000006</v>
      </c>
    </row>
    <row r="136" spans="1:27" x14ac:dyDescent="0.25">
      <c r="A136">
        <v>59</v>
      </c>
      <c r="B136">
        <v>71.7</v>
      </c>
    </row>
    <row r="137" spans="1:27" x14ac:dyDescent="0.25">
      <c r="A137">
        <v>85</v>
      </c>
      <c r="B137">
        <v>66.8</v>
      </c>
    </row>
    <row r="138" spans="1:27" x14ac:dyDescent="0.25">
      <c r="A138">
        <v>85</v>
      </c>
      <c r="B138">
        <v>65.900000000000006</v>
      </c>
    </row>
    <row r="139" spans="1:27" x14ac:dyDescent="0.25">
      <c r="A139">
        <v>120</v>
      </c>
      <c r="B139">
        <v>61.2</v>
      </c>
    </row>
    <row r="140" spans="1:27" x14ac:dyDescent="0.25">
      <c r="A140">
        <v>120</v>
      </c>
      <c r="B140">
        <v>60.6</v>
      </c>
    </row>
    <row r="142" spans="1:27" ht="15.75" x14ac:dyDescent="0.25">
      <c r="A142" s="2" t="s">
        <v>16</v>
      </c>
      <c r="B142" s="5"/>
    </row>
    <row r="143" spans="1:27" ht="15.75" x14ac:dyDescent="0.25">
      <c r="A143" s="5" t="s">
        <v>19</v>
      </c>
      <c r="B143" s="5"/>
    </row>
    <row r="144" spans="1:27" ht="15.75" x14ac:dyDescent="0.25">
      <c r="A144" s="2" t="s">
        <v>215</v>
      </c>
      <c r="B144" s="5"/>
      <c r="AA144" t="s">
        <v>110</v>
      </c>
    </row>
    <row r="145" spans="1:2" ht="15.75" x14ac:dyDescent="0.25">
      <c r="A145" s="5" t="s">
        <v>1</v>
      </c>
      <c r="B145" s="5" t="s">
        <v>2</v>
      </c>
    </row>
    <row r="146" spans="1:2" x14ac:dyDescent="0.25">
      <c r="A146" s="8">
        <v>0</v>
      </c>
      <c r="B146" s="8">
        <v>99.2</v>
      </c>
    </row>
    <row r="147" spans="1:2" x14ac:dyDescent="0.25">
      <c r="A147" s="8">
        <v>0</v>
      </c>
      <c r="B147" s="8">
        <v>99.2</v>
      </c>
    </row>
    <row r="148" spans="1:2" x14ac:dyDescent="0.25">
      <c r="A148" s="8">
        <v>1</v>
      </c>
      <c r="B148" s="8">
        <v>92.5</v>
      </c>
    </row>
    <row r="149" spans="1:2" x14ac:dyDescent="0.25">
      <c r="A149" s="8">
        <v>1</v>
      </c>
      <c r="B149" s="8">
        <v>93.2</v>
      </c>
    </row>
    <row r="150" spans="1:2" x14ac:dyDescent="0.25">
      <c r="A150" s="8">
        <v>3</v>
      </c>
      <c r="B150" s="8">
        <v>88.5</v>
      </c>
    </row>
    <row r="151" spans="1:2" x14ac:dyDescent="0.25">
      <c r="A151" s="8">
        <v>3</v>
      </c>
      <c r="B151" s="8">
        <v>90</v>
      </c>
    </row>
    <row r="152" spans="1:2" x14ac:dyDescent="0.25">
      <c r="A152" s="8">
        <v>7</v>
      </c>
      <c r="B152" s="8">
        <v>82</v>
      </c>
    </row>
    <row r="153" spans="1:2" x14ac:dyDescent="0.25">
      <c r="A153" s="8">
        <v>7</v>
      </c>
      <c r="B153" s="8">
        <v>82.2</v>
      </c>
    </row>
    <row r="154" spans="1:2" x14ac:dyDescent="0.25">
      <c r="A154" s="8">
        <v>14</v>
      </c>
      <c r="B154" s="8">
        <v>73.900000000000006</v>
      </c>
    </row>
    <row r="155" spans="1:2" x14ac:dyDescent="0.25">
      <c r="A155" s="8">
        <v>14</v>
      </c>
      <c r="B155" s="8">
        <v>72.5</v>
      </c>
    </row>
    <row r="156" spans="1:2" x14ac:dyDescent="0.25">
      <c r="A156" s="8">
        <v>30</v>
      </c>
      <c r="B156" s="8">
        <v>52.2</v>
      </c>
    </row>
    <row r="157" spans="1:2" x14ac:dyDescent="0.25">
      <c r="A157" s="8">
        <v>30</v>
      </c>
      <c r="B157" s="8">
        <v>52.2</v>
      </c>
    </row>
    <row r="158" spans="1:2" x14ac:dyDescent="0.25">
      <c r="A158" s="8">
        <v>45</v>
      </c>
      <c r="B158" s="8">
        <v>37.9</v>
      </c>
    </row>
    <row r="159" spans="1:2" x14ac:dyDescent="0.25">
      <c r="A159" s="8">
        <v>45</v>
      </c>
      <c r="B159" s="8">
        <v>39.4</v>
      </c>
    </row>
    <row r="160" spans="1:2" x14ac:dyDescent="0.25">
      <c r="A160" s="8">
        <v>62</v>
      </c>
      <c r="B160" s="8">
        <v>30.7</v>
      </c>
    </row>
    <row r="161" spans="1:27" x14ac:dyDescent="0.25">
      <c r="A161" s="8">
        <v>62</v>
      </c>
      <c r="B161" s="8">
        <v>32</v>
      </c>
    </row>
    <row r="162" spans="1:27" x14ac:dyDescent="0.25">
      <c r="A162" s="8">
        <v>90</v>
      </c>
      <c r="B162" s="8">
        <v>19.899999999999999</v>
      </c>
    </row>
    <row r="163" spans="1:27" x14ac:dyDescent="0.25">
      <c r="A163" s="8">
        <v>90</v>
      </c>
      <c r="B163" s="8">
        <v>22.9</v>
      </c>
    </row>
    <row r="164" spans="1:27" x14ac:dyDescent="0.25">
      <c r="A164" s="8">
        <v>118</v>
      </c>
      <c r="B164" s="8">
        <v>17.3</v>
      </c>
    </row>
    <row r="165" spans="1:27" x14ac:dyDescent="0.25">
      <c r="A165" s="8">
        <v>118</v>
      </c>
      <c r="B165" s="8">
        <v>18.100000000000001</v>
      </c>
    </row>
    <row r="167" spans="1:27" ht="15.75" x14ac:dyDescent="0.25">
      <c r="A167" s="2" t="s">
        <v>16</v>
      </c>
      <c r="B167" s="5"/>
    </row>
    <row r="168" spans="1:27" ht="15.75" x14ac:dyDescent="0.25">
      <c r="A168" s="5" t="s">
        <v>25</v>
      </c>
      <c r="B168" s="5"/>
    </row>
    <row r="169" spans="1:27" ht="15.75" x14ac:dyDescent="0.25">
      <c r="A169" s="2" t="s">
        <v>85</v>
      </c>
      <c r="B169" s="5"/>
    </row>
    <row r="170" spans="1:27" ht="15.75" x14ac:dyDescent="0.25">
      <c r="A170" s="5" t="s">
        <v>1</v>
      </c>
      <c r="B170" s="5" t="s">
        <v>2</v>
      </c>
      <c r="AA170" t="s">
        <v>110</v>
      </c>
    </row>
    <row r="171" spans="1:27" x14ac:dyDescent="0.25">
      <c r="A171" s="14">
        <v>0</v>
      </c>
      <c r="B171" s="15">
        <v>98.5</v>
      </c>
    </row>
    <row r="172" spans="1:27" x14ac:dyDescent="0.25">
      <c r="A172" s="14">
        <v>0</v>
      </c>
      <c r="B172" s="15">
        <v>98.7</v>
      </c>
    </row>
    <row r="173" spans="1:27" x14ac:dyDescent="0.25">
      <c r="A173" s="14">
        <v>3</v>
      </c>
      <c r="B173" s="15">
        <v>96.2</v>
      </c>
    </row>
    <row r="174" spans="1:27" x14ac:dyDescent="0.25">
      <c r="A174" s="14">
        <v>3</v>
      </c>
      <c r="B174" s="15">
        <v>94.3</v>
      </c>
    </row>
    <row r="175" spans="1:27" x14ac:dyDescent="0.25">
      <c r="A175" s="14">
        <v>7</v>
      </c>
      <c r="B175" s="15">
        <v>87.4</v>
      </c>
    </row>
    <row r="176" spans="1:27" x14ac:dyDescent="0.25">
      <c r="A176" s="14">
        <v>7</v>
      </c>
      <c r="B176" s="15">
        <v>87.4</v>
      </c>
    </row>
    <row r="177" spans="1:2" x14ac:dyDescent="0.25">
      <c r="A177" s="14">
        <v>14</v>
      </c>
      <c r="B177" s="15">
        <v>84.6</v>
      </c>
    </row>
    <row r="178" spans="1:2" x14ac:dyDescent="0.25">
      <c r="A178" s="14">
        <v>14</v>
      </c>
      <c r="B178" s="15">
        <v>83.1</v>
      </c>
    </row>
    <row r="179" spans="1:2" x14ac:dyDescent="0.25">
      <c r="A179" s="14">
        <v>28</v>
      </c>
      <c r="B179" s="15">
        <v>67.400000000000006</v>
      </c>
    </row>
    <row r="180" spans="1:2" x14ac:dyDescent="0.25">
      <c r="A180" s="14">
        <v>28</v>
      </c>
      <c r="B180" s="15">
        <v>67.2</v>
      </c>
    </row>
    <row r="181" spans="1:2" x14ac:dyDescent="0.25">
      <c r="A181" s="14">
        <v>60</v>
      </c>
      <c r="B181" s="15">
        <v>47.6</v>
      </c>
    </row>
    <row r="182" spans="1:2" x14ac:dyDescent="0.25">
      <c r="A182" s="14">
        <v>60</v>
      </c>
      <c r="B182" s="15">
        <v>46</v>
      </c>
    </row>
    <row r="183" spans="1:2" x14ac:dyDescent="0.25">
      <c r="A183" s="14">
        <v>92</v>
      </c>
      <c r="B183" s="15">
        <v>34.799999999999997</v>
      </c>
    </row>
    <row r="184" spans="1:2" x14ac:dyDescent="0.25">
      <c r="A184" s="14">
        <v>92</v>
      </c>
      <c r="B184" s="15">
        <v>34.799999999999997</v>
      </c>
    </row>
    <row r="185" spans="1:2" x14ac:dyDescent="0.25">
      <c r="A185" s="14">
        <v>120</v>
      </c>
      <c r="B185" s="15">
        <v>29.5</v>
      </c>
    </row>
    <row r="186" spans="1:2" x14ac:dyDescent="0.25">
      <c r="A186" s="14">
        <v>120</v>
      </c>
      <c r="B186" s="15">
        <v>30.5</v>
      </c>
    </row>
    <row r="192" spans="1:2" ht="15.75" x14ac:dyDescent="0.25">
      <c r="A192" s="2" t="s">
        <v>34</v>
      </c>
      <c r="B192" s="5"/>
    </row>
    <row r="193" spans="1:27" ht="15.75" x14ac:dyDescent="0.25">
      <c r="A193" s="5" t="s">
        <v>35</v>
      </c>
      <c r="B193" s="5"/>
    </row>
    <row r="194" spans="1:27" ht="15.75" x14ac:dyDescent="0.25">
      <c r="A194" s="2" t="s">
        <v>86</v>
      </c>
      <c r="B194" s="5"/>
    </row>
    <row r="195" spans="1:27" ht="15.75" x14ac:dyDescent="0.25">
      <c r="A195" s="5" t="s">
        <v>1</v>
      </c>
      <c r="B195" s="5" t="s">
        <v>2</v>
      </c>
      <c r="AA195" t="s">
        <v>110</v>
      </c>
    </row>
    <row r="196" spans="1:27" x14ac:dyDescent="0.25">
      <c r="A196" s="23">
        <v>0</v>
      </c>
      <c r="B196" s="25">
        <v>103.1</v>
      </c>
    </row>
    <row r="197" spans="1:27" x14ac:dyDescent="0.25">
      <c r="A197" s="23">
        <v>0</v>
      </c>
      <c r="B197" s="24">
        <v>100.7</v>
      </c>
    </row>
    <row r="198" spans="1:27" x14ac:dyDescent="0.25">
      <c r="A198" s="23">
        <v>5</v>
      </c>
      <c r="B198" s="24">
        <v>93.6</v>
      </c>
    </row>
    <row r="199" spans="1:27" x14ac:dyDescent="0.25">
      <c r="A199" s="23">
        <v>5</v>
      </c>
      <c r="B199" s="24">
        <v>94.4</v>
      </c>
    </row>
    <row r="200" spans="1:27" x14ac:dyDescent="0.25">
      <c r="A200" s="23">
        <v>10</v>
      </c>
      <c r="B200" s="24">
        <v>92.1</v>
      </c>
    </row>
    <row r="201" spans="1:27" x14ac:dyDescent="0.25">
      <c r="A201" s="23">
        <v>10</v>
      </c>
      <c r="B201" s="24">
        <v>92</v>
      </c>
    </row>
    <row r="202" spans="1:27" x14ac:dyDescent="0.25">
      <c r="A202" s="23">
        <v>20</v>
      </c>
      <c r="B202" s="24">
        <v>80.8</v>
      </c>
    </row>
    <row r="203" spans="1:27" x14ac:dyDescent="0.25">
      <c r="A203" s="23">
        <v>20</v>
      </c>
      <c r="B203" s="24">
        <v>81.099999999999994</v>
      </c>
    </row>
    <row r="204" spans="1:27" x14ac:dyDescent="0.25">
      <c r="A204" s="23">
        <v>31</v>
      </c>
      <c r="B204" s="24">
        <v>75.8</v>
      </c>
    </row>
    <row r="205" spans="1:27" x14ac:dyDescent="0.25">
      <c r="A205" s="23">
        <v>31</v>
      </c>
      <c r="B205" s="24">
        <v>77.7</v>
      </c>
    </row>
    <row r="206" spans="1:27" x14ac:dyDescent="0.25">
      <c r="A206" s="23">
        <v>60</v>
      </c>
      <c r="B206" s="24">
        <v>67</v>
      </c>
    </row>
    <row r="207" spans="1:27" x14ac:dyDescent="0.25">
      <c r="A207" s="23">
        <v>60</v>
      </c>
      <c r="B207" s="24">
        <v>67.2</v>
      </c>
    </row>
    <row r="208" spans="1:27" x14ac:dyDescent="0.25">
      <c r="A208" s="23">
        <v>90</v>
      </c>
      <c r="B208" s="24">
        <v>54</v>
      </c>
    </row>
    <row r="209" spans="1:2" x14ac:dyDescent="0.25">
      <c r="A209" s="23">
        <v>90</v>
      </c>
      <c r="B209" s="24">
        <v>58.4</v>
      </c>
    </row>
    <row r="210" spans="1:2" x14ac:dyDescent="0.25">
      <c r="A210" s="23">
        <v>122</v>
      </c>
      <c r="B210" s="24">
        <v>51.1</v>
      </c>
    </row>
    <row r="211" spans="1:2" x14ac:dyDescent="0.25">
      <c r="A211" s="23">
        <v>122</v>
      </c>
      <c r="B211" s="24">
        <v>46.6</v>
      </c>
    </row>
    <row r="212" spans="1:2" x14ac:dyDescent="0.25">
      <c r="A212" s="23">
        <v>150</v>
      </c>
      <c r="B212" s="22">
        <v>52.8</v>
      </c>
    </row>
    <row r="213" spans="1:2" x14ac:dyDescent="0.25">
      <c r="A213" s="23">
        <v>150</v>
      </c>
      <c r="B213" s="24">
        <v>51.9</v>
      </c>
    </row>
  </sheetData>
  <mergeCells count="2">
    <mergeCell ref="AL22:AO24"/>
    <mergeCell ref="AL48:AO5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2"/>
  <sheetViews>
    <sheetView topLeftCell="W1" workbookViewId="0">
      <selection activeCell="AM20" sqref="AM20"/>
    </sheetView>
  </sheetViews>
  <sheetFormatPr defaultColWidth="9.140625" defaultRowHeight="15" x14ac:dyDescent="0.25"/>
  <cols>
    <col min="1" max="16384" width="9.140625" style="2"/>
  </cols>
  <sheetData>
    <row r="1" spans="1:42" x14ac:dyDescent="0.25">
      <c r="A1" s="4" t="s">
        <v>7</v>
      </c>
    </row>
    <row r="2" spans="1:42" x14ac:dyDescent="0.25">
      <c r="A2" s="4"/>
      <c r="AM2" s="2" t="s">
        <v>121</v>
      </c>
    </row>
    <row r="3" spans="1:42" x14ac:dyDescent="0.25">
      <c r="A3" s="2" t="s">
        <v>15</v>
      </c>
    </row>
    <row r="4" spans="1:42" x14ac:dyDescent="0.25">
      <c r="A4" s="2" t="s">
        <v>5</v>
      </c>
    </row>
    <row r="5" spans="1:42" x14ac:dyDescent="0.25">
      <c r="A5" s="2" t="s">
        <v>87</v>
      </c>
    </row>
    <row r="6" spans="1:42" x14ac:dyDescent="0.25">
      <c r="A6" s="2" t="s">
        <v>1</v>
      </c>
      <c r="B6" s="2" t="s">
        <v>2</v>
      </c>
    </row>
    <row r="7" spans="1:42" x14ac:dyDescent="0.25">
      <c r="A7" s="2">
        <v>0</v>
      </c>
      <c r="B7" s="2">
        <v>99.8</v>
      </c>
      <c r="O7" t="s">
        <v>82</v>
      </c>
      <c r="AA7" t="s">
        <v>110</v>
      </c>
      <c r="AM7" s="2" t="s">
        <v>114</v>
      </c>
      <c r="AN7" s="2" t="s">
        <v>115</v>
      </c>
    </row>
    <row r="8" spans="1:42" x14ac:dyDescent="0.25">
      <c r="A8" s="2">
        <v>0</v>
      </c>
      <c r="B8" s="2">
        <v>102</v>
      </c>
      <c r="AM8" s="2">
        <v>0.95</v>
      </c>
      <c r="AN8" s="2">
        <v>448.82370745181697</v>
      </c>
    </row>
    <row r="9" spans="1:42" x14ac:dyDescent="0.25">
      <c r="A9" s="2">
        <v>0</v>
      </c>
      <c r="B9" s="2">
        <v>98.5</v>
      </c>
      <c r="AM9" s="2">
        <v>0.9</v>
      </c>
      <c r="AN9" s="2">
        <v>451.95058240255099</v>
      </c>
    </row>
    <row r="10" spans="1:42" x14ac:dyDescent="0.25">
      <c r="A10" s="2">
        <v>0</v>
      </c>
      <c r="B10" s="2">
        <v>103</v>
      </c>
      <c r="AM10" s="2">
        <v>0.75</v>
      </c>
      <c r="AN10" s="2">
        <v>460.50723935223499</v>
      </c>
    </row>
    <row r="11" spans="1:42" x14ac:dyDescent="0.25">
      <c r="A11" s="2">
        <v>7</v>
      </c>
      <c r="B11" s="2">
        <v>76</v>
      </c>
      <c r="AM11" s="2">
        <v>0.5</v>
      </c>
      <c r="AN11" s="2">
        <v>476.64435132525603</v>
      </c>
    </row>
    <row r="12" spans="1:42" x14ac:dyDescent="0.25">
      <c r="A12" s="2">
        <v>7</v>
      </c>
      <c r="B12" s="2">
        <v>79.2</v>
      </c>
      <c r="AM12" s="2">
        <v>0.25</v>
      </c>
      <c r="AN12" s="2">
        <v>502.10228507656802</v>
      </c>
    </row>
    <row r="13" spans="1:42" x14ac:dyDescent="0.25">
      <c r="A13" s="2">
        <v>7</v>
      </c>
      <c r="B13" s="2">
        <v>84.6</v>
      </c>
      <c r="AM13" s="2">
        <v>0.1</v>
      </c>
      <c r="AN13" s="2">
        <v>535.29167606100998</v>
      </c>
    </row>
    <row r="14" spans="1:42" x14ac:dyDescent="0.25">
      <c r="A14" s="2">
        <v>7</v>
      </c>
      <c r="B14" s="2">
        <v>83.7</v>
      </c>
      <c r="AM14" s="2">
        <v>0.05</v>
      </c>
      <c r="AN14" s="2">
        <v>560.882623582414</v>
      </c>
    </row>
    <row r="15" spans="1:42" x14ac:dyDescent="0.25">
      <c r="A15" s="2">
        <v>14</v>
      </c>
      <c r="B15" s="2">
        <v>74.900000000000006</v>
      </c>
    </row>
    <row r="16" spans="1:42" x14ac:dyDescent="0.25">
      <c r="A16" s="2">
        <v>14</v>
      </c>
      <c r="B16" s="2">
        <v>69.400000000000006</v>
      </c>
      <c r="AN16" s="2" t="s">
        <v>116</v>
      </c>
      <c r="AO16" s="2" t="s">
        <v>117</v>
      </c>
      <c r="AP16" s="2" t="s">
        <v>118</v>
      </c>
    </row>
    <row r="17" spans="1:42" x14ac:dyDescent="0.25">
      <c r="A17" s="2">
        <v>14</v>
      </c>
      <c r="B17" s="2">
        <v>75.900000000000006</v>
      </c>
      <c r="AM17" s="2" t="s">
        <v>119</v>
      </c>
      <c r="AN17" s="2">
        <v>252.78310226128201</v>
      </c>
      <c r="AO17" s="2">
        <v>210.098798666498</v>
      </c>
      <c r="AP17" s="38">
        <v>200.61740033295601</v>
      </c>
    </row>
    <row r="18" spans="1:42" x14ac:dyDescent="0.25">
      <c r="A18" s="2">
        <v>14</v>
      </c>
      <c r="B18" s="2">
        <v>77.2</v>
      </c>
      <c r="AM18" s="2" t="s">
        <v>120</v>
      </c>
      <c r="AN18" s="2">
        <v>257.53365907665</v>
      </c>
      <c r="AO18" s="2">
        <v>218.016393358778</v>
      </c>
      <c r="AP18" s="38">
        <v>206.95147608678101</v>
      </c>
    </row>
    <row r="19" spans="1:42" x14ac:dyDescent="0.25">
      <c r="A19" s="2">
        <v>29</v>
      </c>
      <c r="B19" s="2">
        <v>65</v>
      </c>
    </row>
    <row r="20" spans="1:42" x14ac:dyDescent="0.25">
      <c r="A20" s="2">
        <v>29</v>
      </c>
      <c r="B20" s="2">
        <v>65</v>
      </c>
      <c r="AM20" s="2" t="s">
        <v>122</v>
      </c>
    </row>
    <row r="21" spans="1:42" x14ac:dyDescent="0.25">
      <c r="A21" s="2">
        <v>29</v>
      </c>
      <c r="B21" s="2">
        <v>66.400000000000006</v>
      </c>
    </row>
    <row r="22" spans="1:42" x14ac:dyDescent="0.25">
      <c r="A22" s="2">
        <v>29</v>
      </c>
      <c r="B22" s="2">
        <v>63</v>
      </c>
    </row>
    <row r="23" spans="1:42" x14ac:dyDescent="0.25">
      <c r="A23" s="2">
        <v>62</v>
      </c>
      <c r="B23" s="2">
        <v>48.8</v>
      </c>
    </row>
    <row r="24" spans="1:42" x14ac:dyDescent="0.25">
      <c r="A24" s="2">
        <v>62</v>
      </c>
      <c r="B24" s="2">
        <v>48.6</v>
      </c>
    </row>
    <row r="25" spans="1:42" x14ac:dyDescent="0.25">
      <c r="A25" s="2">
        <v>62</v>
      </c>
      <c r="B25" s="2">
        <v>48.6</v>
      </c>
    </row>
    <row r="26" spans="1:42" x14ac:dyDescent="0.25">
      <c r="A26" s="2">
        <v>62</v>
      </c>
      <c r="B26" s="2">
        <v>52.5</v>
      </c>
    </row>
    <row r="27" spans="1:42" x14ac:dyDescent="0.25">
      <c r="A27" s="2">
        <v>111</v>
      </c>
      <c r="B27" s="2">
        <v>29</v>
      </c>
    </row>
    <row r="28" spans="1:42" x14ac:dyDescent="0.25">
      <c r="A28" s="2">
        <v>111</v>
      </c>
      <c r="B28" s="2">
        <v>30.1</v>
      </c>
    </row>
    <row r="29" spans="1:42" x14ac:dyDescent="0.25">
      <c r="A29" s="2">
        <v>111</v>
      </c>
      <c r="B29" s="2">
        <v>33</v>
      </c>
    </row>
    <row r="30" spans="1:42" x14ac:dyDescent="0.25">
      <c r="A30" s="2">
        <v>111</v>
      </c>
      <c r="B30" s="2">
        <v>33.299999999999997</v>
      </c>
    </row>
    <row r="31" spans="1:42" x14ac:dyDescent="0.25">
      <c r="A31" s="2">
        <v>181</v>
      </c>
      <c r="B31" s="2">
        <v>22.4</v>
      </c>
    </row>
    <row r="32" spans="1:42" x14ac:dyDescent="0.25">
      <c r="A32" s="2">
        <v>181</v>
      </c>
      <c r="B32" s="2">
        <v>22</v>
      </c>
    </row>
    <row r="33" spans="1:27" x14ac:dyDescent="0.25">
      <c r="A33" s="2">
        <v>181</v>
      </c>
      <c r="B33" s="2">
        <v>24.3</v>
      </c>
    </row>
    <row r="34" spans="1:27" x14ac:dyDescent="0.25">
      <c r="A34" s="2">
        <v>181</v>
      </c>
      <c r="B34" s="2">
        <v>20.9</v>
      </c>
    </row>
    <row r="35" spans="1:27" x14ac:dyDescent="0.25">
      <c r="A35" s="2">
        <v>272</v>
      </c>
      <c r="B35" s="2">
        <v>20.7</v>
      </c>
    </row>
    <row r="36" spans="1:27" x14ac:dyDescent="0.25">
      <c r="A36" s="2">
        <v>272</v>
      </c>
      <c r="B36" s="2">
        <v>21.2</v>
      </c>
      <c r="AA36" t="s">
        <v>110</v>
      </c>
    </row>
    <row r="37" spans="1:27" x14ac:dyDescent="0.25">
      <c r="A37" s="2">
        <v>272</v>
      </c>
      <c r="B37" s="2">
        <v>16.8</v>
      </c>
    </row>
    <row r="38" spans="1:27" x14ac:dyDescent="0.25">
      <c r="A38" s="2">
        <v>272</v>
      </c>
      <c r="B38" s="2">
        <v>15.9</v>
      </c>
    </row>
    <row r="39" spans="1:27" x14ac:dyDescent="0.25">
      <c r="A39" s="2">
        <v>370</v>
      </c>
      <c r="B39" s="2">
        <v>16.3</v>
      </c>
    </row>
    <row r="40" spans="1:27" x14ac:dyDescent="0.25">
      <c r="A40" s="2">
        <v>370</v>
      </c>
      <c r="B40" s="2">
        <v>19.2</v>
      </c>
    </row>
    <row r="41" spans="1:27" x14ac:dyDescent="0.25">
      <c r="A41" s="2">
        <v>370</v>
      </c>
      <c r="B41" s="2">
        <v>15.3</v>
      </c>
    </row>
    <row r="42" spans="1:27" x14ac:dyDescent="0.25">
      <c r="A42" s="2">
        <v>370</v>
      </c>
      <c r="B42" s="2">
        <v>12.1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7"/>
  <sheetViews>
    <sheetView topLeftCell="Y1" workbookViewId="0">
      <selection activeCell="AM23" sqref="AM23"/>
    </sheetView>
  </sheetViews>
  <sheetFormatPr defaultColWidth="9.140625" defaultRowHeight="15" x14ac:dyDescent="0.25"/>
  <cols>
    <col min="1" max="16384" width="9.140625" style="2"/>
  </cols>
  <sheetData>
    <row r="1" spans="1:40" x14ac:dyDescent="0.25">
      <c r="A1" s="3" t="s">
        <v>4</v>
      </c>
    </row>
    <row r="2" spans="1:40" x14ac:dyDescent="0.25">
      <c r="A2" s="3"/>
      <c r="AM2" s="2" t="s">
        <v>121</v>
      </c>
    </row>
    <row r="3" spans="1:40" x14ac:dyDescent="0.25">
      <c r="A3" s="2" t="s">
        <v>15</v>
      </c>
    </row>
    <row r="4" spans="1:40" x14ac:dyDescent="0.25">
      <c r="A4" s="2" t="s">
        <v>0</v>
      </c>
    </row>
    <row r="5" spans="1:40" x14ac:dyDescent="0.25">
      <c r="A5" s="2" t="s">
        <v>88</v>
      </c>
    </row>
    <row r="6" spans="1:40" x14ac:dyDescent="0.25">
      <c r="A6" s="2" t="s">
        <v>1</v>
      </c>
      <c r="B6" s="2" t="s">
        <v>2</v>
      </c>
    </row>
    <row r="7" spans="1:40" x14ac:dyDescent="0.25">
      <c r="A7" s="2">
        <v>0</v>
      </c>
      <c r="B7" s="2">
        <v>98.6</v>
      </c>
      <c r="O7" t="s">
        <v>82</v>
      </c>
    </row>
    <row r="8" spans="1:40" x14ac:dyDescent="0.25">
      <c r="A8" s="2">
        <v>0</v>
      </c>
      <c r="B8" s="2">
        <v>97.5</v>
      </c>
      <c r="AA8" t="s">
        <v>110</v>
      </c>
    </row>
    <row r="9" spans="1:40" x14ac:dyDescent="0.25">
      <c r="A9" s="2">
        <v>3</v>
      </c>
      <c r="B9" s="2">
        <v>78</v>
      </c>
    </row>
    <row r="10" spans="1:40" x14ac:dyDescent="0.25">
      <c r="A10" s="2">
        <v>3</v>
      </c>
      <c r="B10" s="2">
        <v>77.400000000000006</v>
      </c>
      <c r="AM10" s="2" t="s">
        <v>114</v>
      </c>
      <c r="AN10" s="2" t="s">
        <v>115</v>
      </c>
    </row>
    <row r="11" spans="1:40" x14ac:dyDescent="0.25">
      <c r="A11" s="2">
        <v>6</v>
      </c>
      <c r="B11" s="2">
        <v>62.1</v>
      </c>
      <c r="AM11" s="2">
        <v>0.95</v>
      </c>
      <c r="AN11" s="2">
        <v>90.912279156622304</v>
      </c>
    </row>
    <row r="12" spans="1:40" x14ac:dyDescent="0.25">
      <c r="A12" s="2">
        <v>6</v>
      </c>
      <c r="B12" s="2">
        <v>62</v>
      </c>
      <c r="AM12" s="2">
        <v>0.9</v>
      </c>
      <c r="AN12" s="2">
        <v>92.493906577883905</v>
      </c>
    </row>
    <row r="13" spans="1:40" x14ac:dyDescent="0.25">
      <c r="A13" s="2">
        <v>10</v>
      </c>
      <c r="B13" s="2">
        <v>51.1</v>
      </c>
      <c r="AM13" s="2">
        <v>0.75</v>
      </c>
      <c r="AN13" s="2">
        <v>96.906382868169601</v>
      </c>
    </row>
    <row r="14" spans="1:40" x14ac:dyDescent="0.25">
      <c r="A14" s="2">
        <v>10</v>
      </c>
      <c r="B14" s="2">
        <v>50.7</v>
      </c>
      <c r="AM14" s="2">
        <v>0.5</v>
      </c>
      <c r="AN14" s="2">
        <v>105.56777566331699</v>
      </c>
    </row>
    <row r="15" spans="1:40" x14ac:dyDescent="0.25">
      <c r="A15" s="2">
        <v>15</v>
      </c>
      <c r="B15" s="2">
        <v>41.7</v>
      </c>
      <c r="AM15" s="2">
        <v>0.25</v>
      </c>
      <c r="AN15" s="2">
        <v>120.15186492899601</v>
      </c>
    </row>
    <row r="16" spans="1:40" x14ac:dyDescent="0.25">
      <c r="A16" s="2">
        <v>15</v>
      </c>
      <c r="B16" s="2">
        <v>41.2</v>
      </c>
      <c r="AM16" s="2">
        <v>0.1</v>
      </c>
      <c r="AN16" s="2">
        <v>140.90103442477201</v>
      </c>
    </row>
    <row r="17" spans="1:42" x14ac:dyDescent="0.25">
      <c r="A17" s="2">
        <v>20</v>
      </c>
      <c r="B17" s="2">
        <v>38</v>
      </c>
      <c r="AM17" s="2">
        <v>0.05</v>
      </c>
      <c r="AN17" s="2">
        <v>158.27983656116101</v>
      </c>
    </row>
    <row r="18" spans="1:42" x14ac:dyDescent="0.25">
      <c r="A18" s="2">
        <v>20</v>
      </c>
      <c r="B18" s="2">
        <v>36.9</v>
      </c>
    </row>
    <row r="19" spans="1:42" x14ac:dyDescent="0.25">
      <c r="A19" s="2">
        <v>25</v>
      </c>
      <c r="B19" s="2">
        <v>36.4</v>
      </c>
      <c r="AN19" s="2" t="s">
        <v>116</v>
      </c>
      <c r="AO19" s="2" t="s">
        <v>117</v>
      </c>
      <c r="AP19" s="2" t="s">
        <v>118</v>
      </c>
    </row>
    <row r="20" spans="1:42" x14ac:dyDescent="0.25">
      <c r="A20" s="2">
        <v>25</v>
      </c>
      <c r="B20" s="2">
        <v>36.6</v>
      </c>
      <c r="AM20" s="2" t="s">
        <v>119</v>
      </c>
      <c r="AN20" s="2">
        <v>114.766703340197</v>
      </c>
      <c r="AO20" s="38">
        <v>34.842370158582497</v>
      </c>
      <c r="AP20" s="2">
        <v>80.785421191880303</v>
      </c>
    </row>
    <row r="21" spans="1:42" x14ac:dyDescent="0.25">
      <c r="A21" s="2">
        <v>32</v>
      </c>
      <c r="B21" s="2">
        <v>36.200000000000003</v>
      </c>
      <c r="AM21" s="2" t="s">
        <v>120</v>
      </c>
      <c r="AN21" s="2">
        <v>117.08446950691599</v>
      </c>
      <c r="AO21" s="38">
        <v>38.705313769781398</v>
      </c>
      <c r="AP21" s="2">
        <v>83.875776080839401</v>
      </c>
    </row>
    <row r="22" spans="1:42" x14ac:dyDescent="0.25">
      <c r="A22" s="2">
        <v>32</v>
      </c>
      <c r="B22" s="2">
        <v>35.9</v>
      </c>
    </row>
    <row r="23" spans="1:42" x14ac:dyDescent="0.25">
      <c r="AM23" s="2" t="s">
        <v>123</v>
      </c>
    </row>
    <row r="25" spans="1:42" x14ac:dyDescent="0.25">
      <c r="A25" s="2" t="s">
        <v>15</v>
      </c>
    </row>
    <row r="26" spans="1:42" x14ac:dyDescent="0.25">
      <c r="A26" s="2" t="s">
        <v>0</v>
      </c>
    </row>
    <row r="27" spans="1:42" x14ac:dyDescent="0.25">
      <c r="A27" s="2" t="s">
        <v>89</v>
      </c>
    </row>
    <row r="28" spans="1:42" x14ac:dyDescent="0.25">
      <c r="A28" s="2" t="s">
        <v>1</v>
      </c>
      <c r="B28" s="2" t="s">
        <v>2</v>
      </c>
    </row>
    <row r="29" spans="1:42" x14ac:dyDescent="0.25">
      <c r="A29" s="2">
        <v>0</v>
      </c>
      <c r="B29" s="2">
        <v>94.5</v>
      </c>
      <c r="AA29" t="s">
        <v>110</v>
      </c>
    </row>
    <row r="30" spans="1:42" x14ac:dyDescent="0.25">
      <c r="A30" s="2">
        <v>0</v>
      </c>
      <c r="B30" s="2">
        <v>95.2</v>
      </c>
    </row>
    <row r="31" spans="1:42" x14ac:dyDescent="0.25">
      <c r="A31" s="2">
        <v>1</v>
      </c>
      <c r="B31" s="2">
        <v>88.9</v>
      </c>
    </row>
    <row r="32" spans="1:42" x14ac:dyDescent="0.25">
      <c r="A32" s="2">
        <v>1</v>
      </c>
      <c r="B32" s="2">
        <v>89.4</v>
      </c>
      <c r="AM32" s="2" t="s">
        <v>114</v>
      </c>
      <c r="AN32" s="2" t="s">
        <v>115</v>
      </c>
    </row>
    <row r="33" spans="1:42" x14ac:dyDescent="0.25">
      <c r="A33" s="2">
        <v>3</v>
      </c>
      <c r="B33" s="2">
        <v>86</v>
      </c>
      <c r="AM33" s="2">
        <v>0.95</v>
      </c>
      <c r="AN33" s="2">
        <v>23.946078266277102</v>
      </c>
    </row>
    <row r="34" spans="1:42" x14ac:dyDescent="0.25">
      <c r="A34" s="2">
        <v>3</v>
      </c>
      <c r="B34" s="2">
        <v>85.2</v>
      </c>
      <c r="AM34" s="2">
        <v>0.9</v>
      </c>
      <c r="AN34" s="2">
        <v>24.436117026818501</v>
      </c>
    </row>
    <row r="35" spans="1:42" x14ac:dyDescent="0.25">
      <c r="A35" s="2">
        <v>7</v>
      </c>
      <c r="B35" s="2">
        <v>72.599999999999994</v>
      </c>
      <c r="AM35" s="2">
        <v>0.75</v>
      </c>
      <c r="AN35" s="2">
        <v>25.8110272882559</v>
      </c>
    </row>
    <row r="36" spans="1:42" x14ac:dyDescent="0.25">
      <c r="A36" s="2">
        <v>7</v>
      </c>
      <c r="B36" s="2">
        <v>71.8</v>
      </c>
      <c r="AM36" s="2">
        <v>0.5</v>
      </c>
      <c r="AN36" s="2">
        <v>28.5418784602061</v>
      </c>
    </row>
    <row r="37" spans="1:42" x14ac:dyDescent="0.25">
      <c r="A37" s="2">
        <v>14</v>
      </c>
      <c r="B37" s="2">
        <v>56</v>
      </c>
      <c r="AM37" s="2">
        <v>0.25</v>
      </c>
      <c r="AN37" s="2">
        <v>33.229271701201</v>
      </c>
    </row>
    <row r="38" spans="1:42" x14ac:dyDescent="0.25">
      <c r="A38" s="2">
        <v>14</v>
      </c>
      <c r="B38" s="2">
        <v>58</v>
      </c>
      <c r="AM38" s="2">
        <v>0.1</v>
      </c>
      <c r="AN38" s="2">
        <v>40.0722579043019</v>
      </c>
    </row>
    <row r="39" spans="1:42" x14ac:dyDescent="0.25">
      <c r="A39" s="2">
        <v>21</v>
      </c>
      <c r="B39" s="2">
        <v>39.700000000000003</v>
      </c>
      <c r="AM39" s="2">
        <v>0.05</v>
      </c>
      <c r="AN39" s="2">
        <v>45.944837831702898</v>
      </c>
    </row>
    <row r="40" spans="1:42" x14ac:dyDescent="0.25">
      <c r="A40" s="2">
        <v>21</v>
      </c>
      <c r="B40" s="2">
        <v>43.5</v>
      </c>
    </row>
    <row r="41" spans="1:42" x14ac:dyDescent="0.25">
      <c r="A41" s="2">
        <v>30</v>
      </c>
      <c r="B41" s="2">
        <v>27.9</v>
      </c>
    </row>
    <row r="42" spans="1:42" x14ac:dyDescent="0.25">
      <c r="A42" s="2">
        <v>30</v>
      </c>
      <c r="B42" s="2">
        <v>27.7</v>
      </c>
      <c r="AN42" s="2" t="s">
        <v>116</v>
      </c>
      <c r="AO42" s="2" t="s">
        <v>117</v>
      </c>
      <c r="AP42" s="2" t="s">
        <v>118</v>
      </c>
    </row>
    <row r="43" spans="1:42" x14ac:dyDescent="0.25">
      <c r="AM43" s="2" t="s">
        <v>119</v>
      </c>
      <c r="AN43" s="2">
        <v>58.815443258723199</v>
      </c>
      <c r="AO43" s="2">
        <v>59.575566697568803</v>
      </c>
      <c r="AP43" s="38">
        <v>54.815682803538103</v>
      </c>
    </row>
    <row r="44" spans="1:42" x14ac:dyDescent="0.25">
      <c r="A44" s="2" t="s">
        <v>15</v>
      </c>
      <c r="AM44" s="2" t="s">
        <v>120</v>
      </c>
      <c r="AN44" s="2">
        <v>60.732615247569001</v>
      </c>
      <c r="AO44" s="2">
        <v>63.409910675260299</v>
      </c>
      <c r="AP44" s="38">
        <v>57.371912121999102</v>
      </c>
    </row>
    <row r="45" spans="1:42" x14ac:dyDescent="0.25">
      <c r="A45" s="2" t="s">
        <v>3</v>
      </c>
    </row>
    <row r="46" spans="1:42" x14ac:dyDescent="0.25">
      <c r="A46" s="2" t="s">
        <v>90</v>
      </c>
      <c r="AM46" s="2" t="s">
        <v>126</v>
      </c>
    </row>
    <row r="47" spans="1:42" x14ac:dyDescent="0.25">
      <c r="A47" s="2" t="s">
        <v>1</v>
      </c>
      <c r="B47" s="2" t="s">
        <v>2</v>
      </c>
    </row>
    <row r="48" spans="1:42" x14ac:dyDescent="0.25">
      <c r="A48" s="2">
        <v>0</v>
      </c>
      <c r="B48" s="2">
        <v>95.3</v>
      </c>
    </row>
    <row r="49" spans="1:42" x14ac:dyDescent="0.25">
      <c r="A49" s="2">
        <v>0</v>
      </c>
      <c r="B49" s="2">
        <v>95</v>
      </c>
      <c r="AA49" t="s">
        <v>110</v>
      </c>
    </row>
    <row r="50" spans="1:42" x14ac:dyDescent="0.25">
      <c r="A50" s="2">
        <v>4</v>
      </c>
      <c r="B50" s="2">
        <v>84.4</v>
      </c>
    </row>
    <row r="51" spans="1:42" x14ac:dyDescent="0.25">
      <c r="A51" s="2">
        <v>4</v>
      </c>
      <c r="B51" s="2">
        <v>85.7</v>
      </c>
    </row>
    <row r="52" spans="1:42" x14ac:dyDescent="0.25">
      <c r="A52" s="2">
        <v>8</v>
      </c>
      <c r="B52" s="2">
        <v>71</v>
      </c>
      <c r="AM52" s="2" t="s">
        <v>114</v>
      </c>
      <c r="AN52" s="2" t="s">
        <v>115</v>
      </c>
    </row>
    <row r="53" spans="1:42" x14ac:dyDescent="0.25">
      <c r="A53" s="2">
        <v>8</v>
      </c>
      <c r="B53" s="2">
        <v>74.3</v>
      </c>
      <c r="AM53" s="2">
        <v>0.95</v>
      </c>
      <c r="AN53" s="2">
        <v>346.67244718336002</v>
      </c>
    </row>
    <row r="54" spans="1:42" x14ac:dyDescent="0.25">
      <c r="A54" s="2">
        <v>12</v>
      </c>
      <c r="B54" s="2">
        <v>63.2</v>
      </c>
      <c r="AM54" s="2">
        <v>0.9</v>
      </c>
      <c r="AN54" s="2">
        <v>353.76684211694902</v>
      </c>
    </row>
    <row r="55" spans="1:42" x14ac:dyDescent="0.25">
      <c r="A55" s="2">
        <v>12</v>
      </c>
      <c r="B55" s="2">
        <v>64.7</v>
      </c>
      <c r="AM55" s="2">
        <v>0.75</v>
      </c>
      <c r="AN55" s="2">
        <v>373.67170919747002</v>
      </c>
    </row>
    <row r="56" spans="1:42" x14ac:dyDescent="0.25">
      <c r="A56" s="2">
        <v>16</v>
      </c>
      <c r="B56" s="2">
        <v>56.6</v>
      </c>
      <c r="AM56" s="2">
        <v>0.5</v>
      </c>
      <c r="AN56" s="2">
        <v>413.20682004719799</v>
      </c>
    </row>
    <row r="57" spans="1:42" x14ac:dyDescent="0.25">
      <c r="A57" s="2">
        <v>16</v>
      </c>
      <c r="B57" s="2">
        <v>54.8</v>
      </c>
      <c r="AM57" s="2">
        <v>0.25</v>
      </c>
      <c r="AN57" s="2">
        <v>481.06720485412899</v>
      </c>
    </row>
    <row r="58" spans="1:42" x14ac:dyDescent="0.25">
      <c r="A58" s="2">
        <v>22</v>
      </c>
      <c r="B58" s="2">
        <v>19.600000000000001</v>
      </c>
      <c r="AM58" s="2">
        <v>0.1</v>
      </c>
      <c r="AN58" s="2">
        <v>580.13456555894197</v>
      </c>
    </row>
    <row r="59" spans="1:42" x14ac:dyDescent="0.25">
      <c r="A59" s="2">
        <v>22</v>
      </c>
      <c r="B59" s="2">
        <v>24</v>
      </c>
      <c r="AM59" s="2">
        <v>0.05</v>
      </c>
      <c r="AN59" s="2">
        <v>665.15314906449396</v>
      </c>
    </row>
    <row r="60" spans="1:42" x14ac:dyDescent="0.25">
      <c r="A60" s="2">
        <v>28</v>
      </c>
      <c r="B60" s="2">
        <v>16.100000000000001</v>
      </c>
    </row>
    <row r="61" spans="1:42" x14ac:dyDescent="0.25">
      <c r="A61" s="2">
        <v>28</v>
      </c>
      <c r="B61" s="2">
        <v>18.3</v>
      </c>
    </row>
    <row r="63" spans="1:42" x14ac:dyDescent="0.25">
      <c r="AN63" s="2" t="s">
        <v>116</v>
      </c>
      <c r="AO63" s="2" t="s">
        <v>117</v>
      </c>
      <c r="AP63" s="2" t="s">
        <v>118</v>
      </c>
    </row>
    <row r="64" spans="1:42" x14ac:dyDescent="0.25">
      <c r="AM64" s="2" t="s">
        <v>119</v>
      </c>
      <c r="AN64" s="2">
        <v>104.007804759704</v>
      </c>
      <c r="AO64" s="2">
        <v>110.007804767354</v>
      </c>
      <c r="AP64" s="38">
        <v>92.2317442017427</v>
      </c>
    </row>
    <row r="65" spans="39:42" x14ac:dyDescent="0.25">
      <c r="AM65" s="2" t="s">
        <v>120</v>
      </c>
      <c r="AN65" s="2">
        <v>105.924976748549</v>
      </c>
      <c r="AO65" s="2">
        <v>113.84214874504499</v>
      </c>
      <c r="AP65" s="38">
        <v>94.787973520203707</v>
      </c>
    </row>
    <row r="67" spans="39:42" x14ac:dyDescent="0.25">
      <c r="AM67" s="2" t="s">
        <v>127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8"/>
  <sheetViews>
    <sheetView workbookViewId="0">
      <selection activeCell="I27" sqref="I27"/>
    </sheetView>
  </sheetViews>
  <sheetFormatPr defaultColWidth="9.140625" defaultRowHeight="15" x14ac:dyDescent="0.25"/>
  <cols>
    <col min="1" max="16384" width="9.140625" style="2"/>
  </cols>
  <sheetData>
    <row r="1" spans="1:41" x14ac:dyDescent="0.25">
      <c r="A1" s="4" t="s">
        <v>11</v>
      </c>
    </row>
    <row r="2" spans="1:41" x14ac:dyDescent="0.25">
      <c r="A2" s="4"/>
      <c r="AN2" s="2" t="s">
        <v>121</v>
      </c>
    </row>
    <row r="3" spans="1:41" x14ac:dyDescent="0.25">
      <c r="A3" s="2" t="s">
        <v>15</v>
      </c>
    </row>
    <row r="4" spans="1:41" x14ac:dyDescent="0.25">
      <c r="A4" s="2" t="s">
        <v>5</v>
      </c>
    </row>
    <row r="5" spans="1:41" x14ac:dyDescent="0.25">
      <c r="A5" s="2" t="s">
        <v>91</v>
      </c>
      <c r="P5" t="s">
        <v>82</v>
      </c>
      <c r="AB5" t="s">
        <v>110</v>
      </c>
    </row>
    <row r="6" spans="1:41" x14ac:dyDescent="0.25">
      <c r="A6" s="2" t="s">
        <v>1</v>
      </c>
      <c r="B6" s="2" t="s">
        <v>2</v>
      </c>
      <c r="AN6" s="2" t="s">
        <v>114</v>
      </c>
      <c r="AO6" s="2" t="s">
        <v>115</v>
      </c>
    </row>
    <row r="7" spans="1:41" x14ac:dyDescent="0.25">
      <c r="A7" s="2">
        <v>0</v>
      </c>
      <c r="B7" s="2">
        <v>104</v>
      </c>
      <c r="AN7" s="2">
        <v>0.95</v>
      </c>
      <c r="AO7" s="2">
        <v>211.16668702183901</v>
      </c>
    </row>
    <row r="8" spans="1:41" x14ac:dyDescent="0.25">
      <c r="A8" s="2">
        <v>0</v>
      </c>
      <c r="B8" s="2">
        <v>104</v>
      </c>
      <c r="AN8" s="2">
        <v>0.9</v>
      </c>
      <c r="AO8" s="2">
        <v>215.48805691068401</v>
      </c>
    </row>
    <row r="9" spans="1:41" x14ac:dyDescent="0.25">
      <c r="A9" s="2">
        <v>7</v>
      </c>
      <c r="B9" s="2">
        <v>96.3</v>
      </c>
      <c r="AN9" s="2">
        <v>0.75</v>
      </c>
      <c r="AO9" s="2">
        <v>227.612599461309</v>
      </c>
    </row>
    <row r="10" spans="1:41" x14ac:dyDescent="0.25">
      <c r="A10" s="2">
        <v>7</v>
      </c>
      <c r="B10" s="2">
        <v>93.6</v>
      </c>
      <c r="AN10" s="2">
        <v>0.5</v>
      </c>
      <c r="AO10" s="2">
        <v>251.69440477063699</v>
      </c>
    </row>
    <row r="11" spans="1:41" x14ac:dyDescent="0.25">
      <c r="A11" s="2">
        <v>14</v>
      </c>
      <c r="B11" s="2">
        <v>85.8</v>
      </c>
      <c r="AN11" s="2">
        <v>0.25</v>
      </c>
      <c r="AO11" s="2">
        <v>293.02982890409203</v>
      </c>
    </row>
    <row r="12" spans="1:41" x14ac:dyDescent="0.25">
      <c r="A12" s="2">
        <v>14</v>
      </c>
      <c r="B12" s="2">
        <v>98.7</v>
      </c>
      <c r="AN12" s="2">
        <v>0.1</v>
      </c>
      <c r="AO12" s="2">
        <v>353.37418716504101</v>
      </c>
    </row>
    <row r="13" spans="1:41" x14ac:dyDescent="0.25">
      <c r="A13" s="2">
        <v>27</v>
      </c>
      <c r="B13" s="2">
        <v>76.900000000000006</v>
      </c>
      <c r="AN13" s="2">
        <v>0.05</v>
      </c>
      <c r="AO13" s="2">
        <v>405.16109079705001</v>
      </c>
    </row>
    <row r="14" spans="1:41" x14ac:dyDescent="0.25">
      <c r="A14" s="2">
        <v>27</v>
      </c>
      <c r="B14" s="2">
        <v>81.5</v>
      </c>
    </row>
    <row r="15" spans="1:41" x14ac:dyDescent="0.25">
      <c r="A15" s="2">
        <v>64</v>
      </c>
      <c r="B15" s="2">
        <v>72.400000000000006</v>
      </c>
    </row>
    <row r="16" spans="1:41" x14ac:dyDescent="0.25">
      <c r="A16" s="2">
        <v>64</v>
      </c>
      <c r="B16" s="2">
        <v>69.7</v>
      </c>
    </row>
    <row r="17" spans="1:43" x14ac:dyDescent="0.25">
      <c r="A17" s="2">
        <v>92</v>
      </c>
      <c r="B17" s="2">
        <v>73.8</v>
      </c>
      <c r="AO17" s="2" t="s">
        <v>116</v>
      </c>
      <c r="AP17" s="2" t="s">
        <v>117</v>
      </c>
      <c r="AQ17" s="2" t="s">
        <v>118</v>
      </c>
    </row>
    <row r="18" spans="1:43" x14ac:dyDescent="0.25">
      <c r="A18" s="2">
        <v>92</v>
      </c>
      <c r="B18" s="2">
        <v>71.400000000000006</v>
      </c>
      <c r="AN18" s="2" t="s">
        <v>119</v>
      </c>
      <c r="AO18" s="2">
        <v>97.858154754052705</v>
      </c>
      <c r="AP18" s="38">
        <v>81.543366662865907</v>
      </c>
      <c r="AQ18" s="2">
        <v>85.291488216020596</v>
      </c>
    </row>
    <row r="19" spans="1:43" x14ac:dyDescent="0.25">
      <c r="A19" s="2">
        <v>120</v>
      </c>
      <c r="B19" s="2">
        <v>72.5</v>
      </c>
      <c r="AN19" s="2" t="s">
        <v>120</v>
      </c>
      <c r="AO19" s="2">
        <v>99.7753267428985</v>
      </c>
      <c r="AP19" s="38">
        <v>84.738653310942198</v>
      </c>
      <c r="AQ19" s="2">
        <v>87.847717534481603</v>
      </c>
    </row>
    <row r="20" spans="1:43" x14ac:dyDescent="0.25">
      <c r="A20" s="2">
        <v>120</v>
      </c>
      <c r="B20" s="2">
        <v>71.099999999999994</v>
      </c>
    </row>
    <row r="22" spans="1:43" x14ac:dyDescent="0.25">
      <c r="AN22" s="2" t="s">
        <v>123</v>
      </c>
    </row>
    <row r="26" spans="1:43" ht="15.75" x14ac:dyDescent="0.25">
      <c r="A26" s="2" t="s">
        <v>16</v>
      </c>
      <c r="B26" s="5"/>
    </row>
    <row r="27" spans="1:43" ht="15.75" x14ac:dyDescent="0.25">
      <c r="A27" s="5" t="s">
        <v>22</v>
      </c>
      <c r="B27" s="5"/>
      <c r="AB27" t="s">
        <v>110</v>
      </c>
    </row>
    <row r="28" spans="1:43" ht="15.75" x14ac:dyDescent="0.25">
      <c r="A28" s="2" t="s">
        <v>105</v>
      </c>
      <c r="B28" s="5"/>
    </row>
    <row r="29" spans="1:43" ht="15.75" x14ac:dyDescent="0.25">
      <c r="A29" s="5" t="s">
        <v>1</v>
      </c>
      <c r="B29" s="5" t="s">
        <v>2</v>
      </c>
    </row>
    <row r="30" spans="1:43" x14ac:dyDescent="0.25">
      <c r="A30" s="10">
        <v>0</v>
      </c>
      <c r="B30" s="11">
        <v>98.3</v>
      </c>
    </row>
    <row r="31" spans="1:43" x14ac:dyDescent="0.25">
      <c r="A31" s="10">
        <v>0</v>
      </c>
      <c r="B31" s="11">
        <v>96.6</v>
      </c>
    </row>
    <row r="32" spans="1:43" x14ac:dyDescent="0.25">
      <c r="A32" s="10">
        <v>3</v>
      </c>
      <c r="B32" s="11">
        <v>93.2</v>
      </c>
    </row>
    <row r="33" spans="1:2" x14ac:dyDescent="0.25">
      <c r="A33" s="10">
        <v>3</v>
      </c>
      <c r="B33" s="11">
        <v>95</v>
      </c>
    </row>
    <row r="34" spans="1:2" x14ac:dyDescent="0.25">
      <c r="A34" s="10">
        <v>7</v>
      </c>
      <c r="B34" s="11">
        <v>93.2</v>
      </c>
    </row>
    <row r="35" spans="1:2" x14ac:dyDescent="0.25">
      <c r="A35" s="10">
        <v>7</v>
      </c>
      <c r="B35" s="11">
        <v>93.8</v>
      </c>
    </row>
    <row r="36" spans="1:2" x14ac:dyDescent="0.25">
      <c r="A36" s="10">
        <v>14</v>
      </c>
      <c r="B36" s="11">
        <v>90.4</v>
      </c>
    </row>
    <row r="37" spans="1:2" x14ac:dyDescent="0.25">
      <c r="A37" s="10">
        <v>14</v>
      </c>
      <c r="B37" s="11">
        <v>88.1</v>
      </c>
    </row>
    <row r="38" spans="1:2" x14ac:dyDescent="0.25">
      <c r="A38" s="10">
        <v>28</v>
      </c>
      <c r="B38" s="11">
        <v>83.4</v>
      </c>
    </row>
    <row r="39" spans="1:2" x14ac:dyDescent="0.25">
      <c r="A39" s="10">
        <v>28</v>
      </c>
      <c r="B39" s="11">
        <v>83</v>
      </c>
    </row>
    <row r="40" spans="1:2" x14ac:dyDescent="0.25">
      <c r="A40" s="10">
        <v>60</v>
      </c>
      <c r="B40" s="11">
        <v>77.3</v>
      </c>
    </row>
    <row r="41" spans="1:2" x14ac:dyDescent="0.25">
      <c r="A41" s="10">
        <v>60</v>
      </c>
      <c r="B41" s="11">
        <v>76.2</v>
      </c>
    </row>
    <row r="42" spans="1:2" x14ac:dyDescent="0.25">
      <c r="A42" s="10">
        <v>92</v>
      </c>
      <c r="B42" s="11">
        <v>70.400000000000006</v>
      </c>
    </row>
    <row r="43" spans="1:2" x14ac:dyDescent="0.25">
      <c r="A43" s="10">
        <v>92</v>
      </c>
      <c r="B43" s="11">
        <v>69.8</v>
      </c>
    </row>
    <row r="44" spans="1:2" x14ac:dyDescent="0.25">
      <c r="A44" s="10">
        <v>120</v>
      </c>
      <c r="B44" s="11">
        <v>66.099999999999994</v>
      </c>
    </row>
    <row r="45" spans="1:2" x14ac:dyDescent="0.25">
      <c r="A45" s="10">
        <v>120</v>
      </c>
      <c r="B45" s="11">
        <v>65</v>
      </c>
    </row>
    <row r="49" spans="1:28" x14ac:dyDescent="0.25">
      <c r="A49" s="2" t="s">
        <v>16</v>
      </c>
    </row>
    <row r="50" spans="1:28" ht="15.75" x14ac:dyDescent="0.25">
      <c r="A50" s="5" t="s">
        <v>23</v>
      </c>
      <c r="B50" s="5"/>
      <c r="AB50" t="s">
        <v>110</v>
      </c>
    </row>
    <row r="51" spans="1:28" ht="15.75" x14ac:dyDescent="0.25">
      <c r="A51" s="2" t="s">
        <v>106</v>
      </c>
      <c r="B51" s="5"/>
    </row>
    <row r="52" spans="1:28" ht="15.75" x14ac:dyDescent="0.25">
      <c r="A52" s="5" t="s">
        <v>1</v>
      </c>
      <c r="B52" s="5" t="s">
        <v>2</v>
      </c>
    </row>
    <row r="53" spans="1:28" x14ac:dyDescent="0.25">
      <c r="A53" s="12">
        <v>0</v>
      </c>
      <c r="B53" s="13">
        <v>97.765920663368874</v>
      </c>
    </row>
    <row r="54" spans="1:28" x14ac:dyDescent="0.25">
      <c r="A54" s="12">
        <v>0</v>
      </c>
      <c r="B54" s="13">
        <v>98.279980982204819</v>
      </c>
    </row>
    <row r="55" spans="1:28" x14ac:dyDescent="0.25">
      <c r="A55" s="12">
        <v>3</v>
      </c>
      <c r="B55" s="13">
        <v>93.380899354315773</v>
      </c>
    </row>
    <row r="56" spans="1:28" x14ac:dyDescent="0.25">
      <c r="A56" s="12">
        <v>3</v>
      </c>
      <c r="B56" s="13">
        <v>92.811578568729871</v>
      </c>
    </row>
    <row r="57" spans="1:28" x14ac:dyDescent="0.25">
      <c r="A57" s="12">
        <v>7</v>
      </c>
      <c r="B57" s="13">
        <v>94.561967675119078</v>
      </c>
    </row>
    <row r="58" spans="1:28" x14ac:dyDescent="0.25">
      <c r="A58" s="12">
        <v>7</v>
      </c>
      <c r="B58" s="13">
        <v>93.372094307364478</v>
      </c>
    </row>
    <row r="59" spans="1:28" x14ac:dyDescent="0.25">
      <c r="A59" s="12">
        <v>14</v>
      </c>
      <c r="B59" s="13">
        <v>89.312123929923047</v>
      </c>
    </row>
    <row r="60" spans="1:28" x14ac:dyDescent="0.25">
      <c r="A60" s="12">
        <v>14</v>
      </c>
      <c r="B60" s="13">
        <v>90.255709467062857</v>
      </c>
    </row>
    <row r="61" spans="1:28" x14ac:dyDescent="0.25">
      <c r="A61" s="12">
        <v>28</v>
      </c>
      <c r="B61" s="13">
        <v>87.073688704865859</v>
      </c>
    </row>
    <row r="62" spans="1:28" x14ac:dyDescent="0.25">
      <c r="A62" s="12">
        <v>60</v>
      </c>
      <c r="B62" s="13">
        <v>78.194652654414469</v>
      </c>
    </row>
    <row r="63" spans="1:28" x14ac:dyDescent="0.25">
      <c r="A63" s="12">
        <v>60</v>
      </c>
      <c r="B63" s="13">
        <v>78.215906337042355</v>
      </c>
    </row>
    <row r="64" spans="1:28" x14ac:dyDescent="0.25">
      <c r="A64" s="12">
        <v>92</v>
      </c>
      <c r="B64" s="13">
        <v>71.632849779061686</v>
      </c>
    </row>
    <row r="65" spans="1:2" x14ac:dyDescent="0.25">
      <c r="A65" s="12">
        <v>92</v>
      </c>
      <c r="B65" s="13">
        <v>72.529463898100232</v>
      </c>
    </row>
    <row r="66" spans="1:2" x14ac:dyDescent="0.25">
      <c r="A66" s="12">
        <v>120</v>
      </c>
      <c r="B66" s="13">
        <v>65.645544327176438</v>
      </c>
    </row>
    <row r="67" spans="1:2" x14ac:dyDescent="0.25">
      <c r="A67" s="10" t="s">
        <v>24</v>
      </c>
      <c r="B67" s="11"/>
    </row>
    <row r="68" spans="1:2" x14ac:dyDescent="0.25">
      <c r="A68" s="10"/>
      <c r="B68" s="1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99"/>
  <sheetViews>
    <sheetView topLeftCell="AD70" zoomScale="75" zoomScaleNormal="75" workbookViewId="0">
      <selection activeCell="AN54" sqref="AN54"/>
    </sheetView>
  </sheetViews>
  <sheetFormatPr defaultColWidth="9.140625" defaultRowHeight="15" x14ac:dyDescent="0.25"/>
  <cols>
    <col min="1" max="16384" width="9.140625" style="2"/>
  </cols>
  <sheetData>
    <row r="1" spans="1:52" x14ac:dyDescent="0.25">
      <c r="A1" s="4" t="s">
        <v>10</v>
      </c>
    </row>
    <row r="2" spans="1:52" x14ac:dyDescent="0.25">
      <c r="A2" s="4"/>
    </row>
    <row r="3" spans="1:52" x14ac:dyDescent="0.25">
      <c r="A3" s="2" t="s">
        <v>15</v>
      </c>
      <c r="AY3" s="2" t="s">
        <v>121</v>
      </c>
    </row>
    <row r="4" spans="1:52" x14ac:dyDescent="0.25">
      <c r="A4" s="2" t="s">
        <v>5</v>
      </c>
    </row>
    <row r="5" spans="1:52" x14ac:dyDescent="0.25">
      <c r="A5" s="2" t="s">
        <v>92</v>
      </c>
      <c r="AM5" t="s">
        <v>110</v>
      </c>
    </row>
    <row r="6" spans="1:52" x14ac:dyDescent="0.25">
      <c r="A6" s="2" t="s">
        <v>1</v>
      </c>
      <c r="B6" s="2" t="s">
        <v>2</v>
      </c>
      <c r="O6" s="2" t="s">
        <v>36</v>
      </c>
      <c r="AA6" t="s">
        <v>82</v>
      </c>
    </row>
    <row r="7" spans="1:52" x14ac:dyDescent="0.25">
      <c r="A7" s="2">
        <v>0</v>
      </c>
      <c r="B7" s="2">
        <v>92.8</v>
      </c>
      <c r="AY7" s="2" t="s">
        <v>114</v>
      </c>
      <c r="AZ7" s="2" t="s">
        <v>115</v>
      </c>
    </row>
    <row r="8" spans="1:52" x14ac:dyDescent="0.25">
      <c r="A8" s="2">
        <v>0</v>
      </c>
      <c r="B8" s="2">
        <v>93.9</v>
      </c>
      <c r="AY8" s="2">
        <v>0.95</v>
      </c>
      <c r="AZ8" s="2">
        <v>226.91730219096601</v>
      </c>
    </row>
    <row r="9" spans="1:52" x14ac:dyDescent="0.25">
      <c r="A9" s="2">
        <v>1</v>
      </c>
      <c r="B9" s="2">
        <v>91.8</v>
      </c>
      <c r="AY9" s="2">
        <v>0.9</v>
      </c>
      <c r="AZ9" s="2">
        <v>231.56099675650401</v>
      </c>
    </row>
    <row r="10" spans="1:52" x14ac:dyDescent="0.25">
      <c r="A10" s="2">
        <v>1</v>
      </c>
      <c r="B10" s="2">
        <v>87</v>
      </c>
      <c r="AY10" s="2">
        <v>0.75</v>
      </c>
      <c r="AZ10" s="2">
        <v>244.58989125065699</v>
      </c>
    </row>
    <row r="11" spans="1:52" x14ac:dyDescent="0.25">
      <c r="A11" s="2">
        <v>3</v>
      </c>
      <c r="B11" s="2">
        <v>78</v>
      </c>
      <c r="AY11" s="2">
        <v>0.5</v>
      </c>
      <c r="AZ11" s="2">
        <v>270.46792329136298</v>
      </c>
    </row>
    <row r="12" spans="1:52" x14ac:dyDescent="0.25">
      <c r="A12" s="2">
        <v>3</v>
      </c>
      <c r="B12" s="2">
        <v>75.3</v>
      </c>
      <c r="AY12" s="2">
        <v>0.25</v>
      </c>
      <c r="AZ12" s="2">
        <v>314.88649641749601</v>
      </c>
    </row>
    <row r="13" spans="1:52" x14ac:dyDescent="0.25">
      <c r="A13" s="2">
        <v>5</v>
      </c>
      <c r="B13" s="2">
        <v>64.7</v>
      </c>
      <c r="AY13" s="2">
        <v>0.1</v>
      </c>
      <c r="AZ13" s="2">
        <v>379.73185234053398</v>
      </c>
    </row>
    <row r="14" spans="1:52" x14ac:dyDescent="0.25">
      <c r="A14" s="2">
        <v>5</v>
      </c>
      <c r="B14" s="2">
        <v>60.1</v>
      </c>
      <c r="AY14" s="2">
        <v>0.05</v>
      </c>
      <c r="AZ14" s="2">
        <v>435.381465576089</v>
      </c>
    </row>
    <row r="15" spans="1:52" x14ac:dyDescent="0.25">
      <c r="A15" s="2">
        <v>7</v>
      </c>
      <c r="B15" s="2">
        <v>42</v>
      </c>
    </row>
    <row r="16" spans="1:52" x14ac:dyDescent="0.25">
      <c r="A16" s="2">
        <v>7</v>
      </c>
      <c r="B16" s="2">
        <v>46.6</v>
      </c>
    </row>
    <row r="17" spans="1:54" x14ac:dyDescent="0.25">
      <c r="A17" s="2">
        <v>10</v>
      </c>
      <c r="B17" s="2">
        <v>19.600000000000001</v>
      </c>
    </row>
    <row r="18" spans="1:54" x14ac:dyDescent="0.25">
      <c r="A18" s="2">
        <v>10</v>
      </c>
      <c r="B18" s="2">
        <v>20.8</v>
      </c>
      <c r="AZ18" s="2" t="s">
        <v>116</v>
      </c>
      <c r="BA18" s="2" t="s">
        <v>117</v>
      </c>
      <c r="BB18" s="2" t="s">
        <v>118</v>
      </c>
    </row>
    <row r="19" spans="1:54" x14ac:dyDescent="0.25">
      <c r="A19" s="2">
        <v>14</v>
      </c>
      <c r="B19" s="2">
        <v>7.27</v>
      </c>
      <c r="AY19" s="2" t="s">
        <v>119</v>
      </c>
      <c r="AZ19" s="2">
        <v>100.407183201729</v>
      </c>
      <c r="BA19" s="2">
        <v>106.407183780772</v>
      </c>
      <c r="BB19" s="38">
        <v>86.298617921274399</v>
      </c>
    </row>
    <row r="20" spans="1:54" x14ac:dyDescent="0.25">
      <c r="A20" s="2">
        <v>14</v>
      </c>
      <c r="B20" s="2">
        <v>12.1</v>
      </c>
      <c r="AY20" s="2" t="s">
        <v>120</v>
      </c>
      <c r="AZ20" s="2">
        <v>102.32435519057501</v>
      </c>
      <c r="BA20" s="2">
        <v>110.241527758464</v>
      </c>
      <c r="BB20" s="38">
        <v>88.854847239735406</v>
      </c>
    </row>
    <row r="23" spans="1:54" x14ac:dyDescent="0.25">
      <c r="AY23" s="2" t="s">
        <v>128</v>
      </c>
    </row>
    <row r="28" spans="1:54" x14ac:dyDescent="0.25">
      <c r="A28" s="2" t="s">
        <v>15</v>
      </c>
    </row>
    <row r="29" spans="1:54" x14ac:dyDescent="0.25">
      <c r="A29" s="2" t="s">
        <v>5</v>
      </c>
    </row>
    <row r="30" spans="1:54" x14ac:dyDescent="0.25">
      <c r="A30" s="2" t="s">
        <v>93</v>
      </c>
    </row>
    <row r="31" spans="1:54" x14ac:dyDescent="0.25">
      <c r="A31" s="2" t="s">
        <v>1</v>
      </c>
      <c r="B31" s="2" t="s">
        <v>2</v>
      </c>
      <c r="O31" s="2" t="s">
        <v>36</v>
      </c>
      <c r="AM31" t="s">
        <v>110</v>
      </c>
    </row>
    <row r="32" spans="1:54" x14ac:dyDescent="0.25">
      <c r="A32" s="2">
        <v>0</v>
      </c>
      <c r="B32" s="2">
        <v>98.3</v>
      </c>
      <c r="AY32" s="2" t="s">
        <v>114</v>
      </c>
      <c r="AZ32" s="2" t="s">
        <v>115</v>
      </c>
    </row>
    <row r="33" spans="1:54" x14ac:dyDescent="0.25">
      <c r="A33" s="2">
        <v>0</v>
      </c>
      <c r="B33" s="2">
        <v>90.8</v>
      </c>
      <c r="AY33" s="2">
        <v>0.95</v>
      </c>
      <c r="AZ33" s="2">
        <v>207.874520952316</v>
      </c>
    </row>
    <row r="34" spans="1:54" x14ac:dyDescent="0.25">
      <c r="A34" s="2">
        <v>1</v>
      </c>
      <c r="B34" s="2">
        <v>81</v>
      </c>
      <c r="AY34" s="2">
        <v>0.9</v>
      </c>
      <c r="AZ34" s="2">
        <v>212.12851910027501</v>
      </c>
    </row>
    <row r="35" spans="1:54" x14ac:dyDescent="0.25">
      <c r="A35" s="2">
        <v>1</v>
      </c>
      <c r="B35" s="2">
        <v>70.099999999999994</v>
      </c>
      <c r="AY35" s="2">
        <v>0.75</v>
      </c>
      <c r="AZ35" s="2">
        <v>224.06403558738199</v>
      </c>
    </row>
    <row r="36" spans="1:54" x14ac:dyDescent="0.25">
      <c r="A36" s="2">
        <v>3</v>
      </c>
      <c r="B36" s="2">
        <v>45.7</v>
      </c>
      <c r="AY36" s="2">
        <v>0.5</v>
      </c>
      <c r="AZ36" s="2">
        <v>247.770396722962</v>
      </c>
    </row>
    <row r="37" spans="1:54" x14ac:dyDescent="0.25">
      <c r="A37" s="2">
        <v>3</v>
      </c>
      <c r="B37" s="2">
        <v>50</v>
      </c>
      <c r="AY37" s="2">
        <v>0.25</v>
      </c>
      <c r="AZ37" s="2">
        <v>288.46138643960199</v>
      </c>
    </row>
    <row r="38" spans="1:54" x14ac:dyDescent="0.25">
      <c r="A38" s="2">
        <v>5</v>
      </c>
      <c r="B38" s="2">
        <v>15.2</v>
      </c>
      <c r="AY38" s="2">
        <v>0.1</v>
      </c>
      <c r="AZ38" s="2">
        <v>347.86495403155101</v>
      </c>
    </row>
    <row r="39" spans="1:54" x14ac:dyDescent="0.25">
      <c r="A39" s="2">
        <v>5</v>
      </c>
      <c r="B39" s="2">
        <v>23</v>
      </c>
      <c r="AY39" s="2">
        <v>0.05</v>
      </c>
      <c r="AZ39" s="2">
        <v>398.84448084959598</v>
      </c>
    </row>
    <row r="40" spans="1:54" x14ac:dyDescent="0.25">
      <c r="A40" s="2">
        <v>7</v>
      </c>
      <c r="B40" s="2">
        <v>9.35</v>
      </c>
    </row>
    <row r="41" spans="1:54" x14ac:dyDescent="0.25">
      <c r="A41" s="2">
        <v>7</v>
      </c>
      <c r="B41" s="2">
        <v>7.79</v>
      </c>
    </row>
    <row r="42" spans="1:54" x14ac:dyDescent="0.25">
      <c r="A42" s="2">
        <v>10</v>
      </c>
      <c r="B42" s="2">
        <v>1.86</v>
      </c>
      <c r="AZ42" s="2" t="s">
        <v>116</v>
      </c>
      <c r="BA42" s="2" t="s">
        <v>117</v>
      </c>
      <c r="BB42" s="2" t="s">
        <v>118</v>
      </c>
    </row>
    <row r="43" spans="1:54" x14ac:dyDescent="0.25">
      <c r="A43" s="2">
        <v>10</v>
      </c>
      <c r="B43" s="2">
        <v>1.7</v>
      </c>
      <c r="AY43" s="2" t="s">
        <v>119</v>
      </c>
      <c r="AZ43" s="2">
        <v>90.700255281765095</v>
      </c>
      <c r="BA43" s="2">
        <v>96.700255716502795</v>
      </c>
      <c r="BB43" s="38">
        <v>87.071503773366402</v>
      </c>
    </row>
    <row r="44" spans="1:54" x14ac:dyDescent="0.25">
      <c r="A44" s="2">
        <v>14</v>
      </c>
      <c r="B44" s="2">
        <v>1.08</v>
      </c>
      <c r="AY44" s="2" t="s">
        <v>120</v>
      </c>
      <c r="AZ44" s="2">
        <v>92.617427270610904</v>
      </c>
      <c r="BA44" s="2">
        <v>100.534599694194</v>
      </c>
      <c r="BB44" s="38">
        <v>90.266790421442707</v>
      </c>
    </row>
    <row r="45" spans="1:54" x14ac:dyDescent="0.25">
      <c r="A45" s="2">
        <v>14</v>
      </c>
      <c r="B45" s="2">
        <v>1.85</v>
      </c>
    </row>
    <row r="48" spans="1:54" x14ac:dyDescent="0.25">
      <c r="AY48" s="2" t="s">
        <v>128</v>
      </c>
    </row>
    <row r="53" spans="1:52" x14ac:dyDescent="0.25">
      <c r="A53" s="2" t="s">
        <v>15</v>
      </c>
    </row>
    <row r="54" spans="1:52" x14ac:dyDescent="0.25">
      <c r="A54" s="2" t="s">
        <v>8</v>
      </c>
    </row>
    <row r="55" spans="1:52" x14ac:dyDescent="0.25">
      <c r="A55" s="2" t="s">
        <v>94</v>
      </c>
    </row>
    <row r="56" spans="1:52" x14ac:dyDescent="0.25">
      <c r="A56" s="2" t="s">
        <v>1</v>
      </c>
      <c r="B56" s="2" t="s">
        <v>2</v>
      </c>
    </row>
    <row r="57" spans="1:52" x14ac:dyDescent="0.25">
      <c r="A57" s="2">
        <v>0</v>
      </c>
      <c r="B57" s="2">
        <v>93.3</v>
      </c>
      <c r="N57" s="2" t="s">
        <v>36</v>
      </c>
      <c r="AM57" t="s">
        <v>110</v>
      </c>
    </row>
    <row r="58" spans="1:52" x14ac:dyDescent="0.25">
      <c r="A58" s="2">
        <v>3</v>
      </c>
      <c r="B58" s="2">
        <v>86</v>
      </c>
    </row>
    <row r="59" spans="1:52" x14ac:dyDescent="0.25">
      <c r="A59" s="2">
        <v>7</v>
      </c>
      <c r="B59" s="2">
        <v>67.400000000000006</v>
      </c>
      <c r="AY59" s="2" t="s">
        <v>114</v>
      </c>
      <c r="AZ59" s="2" t="s">
        <v>115</v>
      </c>
    </row>
    <row r="60" spans="1:52" x14ac:dyDescent="0.25">
      <c r="A60" s="2">
        <v>15</v>
      </c>
      <c r="B60" s="2">
        <v>40</v>
      </c>
      <c r="AY60" s="2">
        <v>0.95</v>
      </c>
      <c r="AZ60" s="2">
        <v>22.057147722093301</v>
      </c>
    </row>
    <row r="61" spans="1:52" x14ac:dyDescent="0.25">
      <c r="A61" s="2">
        <v>28</v>
      </c>
      <c r="B61" s="2">
        <v>14.9</v>
      </c>
      <c r="AY61" s="2">
        <v>0.9</v>
      </c>
      <c r="AZ61" s="2">
        <v>24.298481309483201</v>
      </c>
    </row>
    <row r="62" spans="1:52" x14ac:dyDescent="0.25">
      <c r="AY62" s="2">
        <v>0.75</v>
      </c>
      <c r="AZ62" s="2">
        <v>31.606632706544101</v>
      </c>
    </row>
    <row r="63" spans="1:52" x14ac:dyDescent="0.25">
      <c r="AY63" s="2">
        <v>0.5</v>
      </c>
      <c r="AZ63" s="2">
        <v>51.517563638179503</v>
      </c>
    </row>
    <row r="64" spans="1:52" x14ac:dyDescent="0.25">
      <c r="AY64" s="2">
        <v>0.25</v>
      </c>
      <c r="AZ64" s="2">
        <v>109.235217529821</v>
      </c>
    </row>
    <row r="65" spans="1:54" x14ac:dyDescent="0.25">
      <c r="AY65" s="2">
        <v>0.1</v>
      </c>
      <c r="AZ65" s="2">
        <v>281.04765508979199</v>
      </c>
    </row>
    <row r="66" spans="1:54" x14ac:dyDescent="0.25">
      <c r="AY66" s="2">
        <v>0.05</v>
      </c>
      <c r="AZ66" s="2">
        <v>567.07218243311399</v>
      </c>
    </row>
    <row r="68" spans="1:54" x14ac:dyDescent="0.25">
      <c r="AZ68" s="2" t="s">
        <v>116</v>
      </c>
      <c r="BA68" s="2" t="s">
        <v>117</v>
      </c>
      <c r="BB68" s="2" t="s">
        <v>118</v>
      </c>
    </row>
    <row r="69" spans="1:54" x14ac:dyDescent="0.25">
      <c r="AY69" s="2" t="s">
        <v>119</v>
      </c>
      <c r="AZ69" s="2">
        <v>32.5216069239031</v>
      </c>
      <c r="BA69" s="2">
        <v>38.521607106132201</v>
      </c>
      <c r="BB69" s="38">
        <v>28.881081776590101</v>
      </c>
    </row>
    <row r="70" spans="1:54" x14ac:dyDescent="0.25">
      <c r="AY70" s="2" t="s">
        <v>120</v>
      </c>
      <c r="AZ70" s="2">
        <v>31.349920661205498</v>
      </c>
      <c r="BA70" s="2">
        <v>36.178234580736699</v>
      </c>
      <c r="BB70" s="38">
        <v>27.318833426326499</v>
      </c>
    </row>
    <row r="73" spans="1:54" x14ac:dyDescent="0.25">
      <c r="AY73" s="2" t="s">
        <v>128</v>
      </c>
    </row>
    <row r="76" spans="1:54" x14ac:dyDescent="0.25">
      <c r="A76" s="2" t="s">
        <v>15</v>
      </c>
    </row>
    <row r="77" spans="1:54" x14ac:dyDescent="0.25">
      <c r="A77" s="2" t="s">
        <v>5</v>
      </c>
    </row>
    <row r="78" spans="1:54" x14ac:dyDescent="0.25">
      <c r="A78" s="2" t="s">
        <v>95</v>
      </c>
    </row>
    <row r="79" spans="1:54" x14ac:dyDescent="0.25">
      <c r="A79" s="2" t="s">
        <v>1</v>
      </c>
      <c r="B79" s="2" t="s">
        <v>2</v>
      </c>
    </row>
    <row r="80" spans="1:54" x14ac:dyDescent="0.25">
      <c r="A80" s="2">
        <v>0</v>
      </c>
      <c r="B80" s="2">
        <v>90.1</v>
      </c>
    </row>
    <row r="81" spans="1:54" x14ac:dyDescent="0.25">
      <c r="A81" s="2">
        <v>0</v>
      </c>
      <c r="B81" s="2">
        <v>87.5</v>
      </c>
      <c r="O81" s="2" t="s">
        <v>36</v>
      </c>
      <c r="AM81" t="s">
        <v>110</v>
      </c>
    </row>
    <row r="82" spans="1:54" x14ac:dyDescent="0.25">
      <c r="A82" s="2">
        <v>14</v>
      </c>
      <c r="B82" s="2">
        <v>91</v>
      </c>
    </row>
    <row r="83" spans="1:54" x14ac:dyDescent="0.25">
      <c r="A83" s="2">
        <v>14</v>
      </c>
      <c r="B83" s="2">
        <v>88</v>
      </c>
    </row>
    <row r="84" spans="1:54" x14ac:dyDescent="0.25">
      <c r="A84" s="2">
        <v>30</v>
      </c>
      <c r="B84" s="2">
        <v>86.2</v>
      </c>
      <c r="AY84" s="2" t="s">
        <v>114</v>
      </c>
      <c r="AZ84" s="2" t="s">
        <v>115</v>
      </c>
    </row>
    <row r="85" spans="1:54" x14ac:dyDescent="0.25">
      <c r="A85" s="2">
        <v>30</v>
      </c>
      <c r="B85" s="2">
        <v>86.5</v>
      </c>
      <c r="AY85" s="2">
        <v>0.95</v>
      </c>
      <c r="AZ85" s="2">
        <v>146.46606226698199</v>
      </c>
    </row>
    <row r="86" spans="1:54" x14ac:dyDescent="0.25">
      <c r="A86" s="2">
        <v>60</v>
      </c>
      <c r="B86" s="2">
        <v>83.7</v>
      </c>
      <c r="AY86" s="2">
        <v>0.9</v>
      </c>
      <c r="AZ86" s="2">
        <v>149.22055672951799</v>
      </c>
    </row>
    <row r="87" spans="1:54" x14ac:dyDescent="0.25">
      <c r="A87" s="2">
        <v>60</v>
      </c>
      <c r="B87" s="2">
        <v>81</v>
      </c>
      <c r="AY87" s="2">
        <v>0.75</v>
      </c>
      <c r="AZ87" s="2">
        <v>156.92520687425801</v>
      </c>
    </row>
    <row r="88" spans="1:54" x14ac:dyDescent="0.25">
      <c r="A88" s="2">
        <v>90</v>
      </c>
      <c r="B88" s="2">
        <v>75.8</v>
      </c>
      <c r="AY88" s="2">
        <v>0.5</v>
      </c>
      <c r="AZ88" s="2">
        <v>172.13101070917099</v>
      </c>
    </row>
    <row r="89" spans="1:54" x14ac:dyDescent="0.25">
      <c r="A89" s="2">
        <v>90</v>
      </c>
      <c r="B89" s="2">
        <v>72</v>
      </c>
      <c r="AY89" s="2">
        <v>0.25</v>
      </c>
      <c r="AZ89" s="2">
        <v>197.961464299808</v>
      </c>
    </row>
    <row r="90" spans="1:54" x14ac:dyDescent="0.25">
      <c r="A90" s="2">
        <v>120</v>
      </c>
      <c r="B90" s="2">
        <v>73</v>
      </c>
      <c r="AY90" s="2">
        <v>0.1</v>
      </c>
      <c r="AZ90" s="2">
        <v>235.148655480901</v>
      </c>
    </row>
    <row r="91" spans="1:54" x14ac:dyDescent="0.25">
      <c r="A91" s="2">
        <v>120</v>
      </c>
      <c r="B91" s="2">
        <v>73.599999999999994</v>
      </c>
      <c r="AY91" s="2">
        <v>0.05</v>
      </c>
      <c r="AZ91" s="2">
        <v>266.64538807597501</v>
      </c>
    </row>
    <row r="92" spans="1:54" x14ac:dyDescent="0.25">
      <c r="A92" s="2">
        <v>180</v>
      </c>
      <c r="B92" s="2">
        <v>55.5</v>
      </c>
    </row>
    <row r="93" spans="1:54" x14ac:dyDescent="0.25">
      <c r="A93" s="2">
        <v>180</v>
      </c>
      <c r="B93" s="2">
        <v>52</v>
      </c>
    </row>
    <row r="94" spans="1:54" x14ac:dyDescent="0.25">
      <c r="A94" s="2">
        <v>333</v>
      </c>
      <c r="B94" s="2">
        <v>37.200000000000003</v>
      </c>
    </row>
    <row r="95" spans="1:54" x14ac:dyDescent="0.25">
      <c r="AZ95" s="2" t="s">
        <v>116</v>
      </c>
      <c r="BA95" s="2" t="s">
        <v>117</v>
      </c>
      <c r="BB95" s="2" t="s">
        <v>118</v>
      </c>
    </row>
    <row r="96" spans="1:54" x14ac:dyDescent="0.25">
      <c r="AY96" s="2" t="s">
        <v>119</v>
      </c>
      <c r="AZ96" s="38">
        <v>85.384618136593105</v>
      </c>
      <c r="BA96" s="2">
        <v>91.384618235077298</v>
      </c>
      <c r="BB96" s="2">
        <v>84.326490635372394</v>
      </c>
    </row>
    <row r="97" spans="51:54" x14ac:dyDescent="0.25">
      <c r="AY97" s="2" t="s">
        <v>120</v>
      </c>
      <c r="AZ97" s="2">
        <v>87.508768739899693</v>
      </c>
      <c r="BA97" s="2">
        <v>95.632919441690504</v>
      </c>
      <c r="BB97" s="38">
        <v>87.158691439781293</v>
      </c>
    </row>
    <row r="99" spans="51:54" x14ac:dyDescent="0.25">
      <c r="AY99" s="2" t="s">
        <v>128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6"/>
  <sheetViews>
    <sheetView topLeftCell="W1" workbookViewId="0">
      <selection activeCell="AA42" sqref="AA42"/>
    </sheetView>
  </sheetViews>
  <sheetFormatPr defaultColWidth="9.140625" defaultRowHeight="15" x14ac:dyDescent="0.25"/>
  <cols>
    <col min="1" max="16384" width="9.140625" style="2"/>
  </cols>
  <sheetData>
    <row r="1" spans="1:40" x14ac:dyDescent="0.25">
      <c r="A1" s="4" t="s">
        <v>12</v>
      </c>
    </row>
    <row r="2" spans="1:40" x14ac:dyDescent="0.25">
      <c r="A2" s="4"/>
      <c r="AM2" s="2" t="s">
        <v>121</v>
      </c>
    </row>
    <row r="3" spans="1:40" x14ac:dyDescent="0.25">
      <c r="A3" s="2" t="s">
        <v>15</v>
      </c>
    </row>
    <row r="4" spans="1:40" x14ac:dyDescent="0.25">
      <c r="A4" s="2" t="s">
        <v>5</v>
      </c>
    </row>
    <row r="5" spans="1:40" x14ac:dyDescent="0.25">
      <c r="A5" s="2" t="s">
        <v>96</v>
      </c>
      <c r="O5" t="s">
        <v>82</v>
      </c>
      <c r="AA5" t="s">
        <v>110</v>
      </c>
    </row>
    <row r="6" spans="1:40" x14ac:dyDescent="0.25">
      <c r="A6" s="2" t="s">
        <v>1</v>
      </c>
      <c r="B6" s="2" t="s">
        <v>2</v>
      </c>
    </row>
    <row r="7" spans="1:40" x14ac:dyDescent="0.25">
      <c r="A7" s="2">
        <v>0</v>
      </c>
      <c r="B7" s="2">
        <v>98.9</v>
      </c>
      <c r="AM7" s="2" t="s">
        <v>114</v>
      </c>
      <c r="AN7" s="2" t="s">
        <v>115</v>
      </c>
    </row>
    <row r="8" spans="1:40" x14ac:dyDescent="0.25">
      <c r="A8" s="2">
        <v>0</v>
      </c>
      <c r="B8" s="2">
        <v>100</v>
      </c>
      <c r="AM8" s="2">
        <v>0.95</v>
      </c>
      <c r="AN8" s="2">
        <v>29.2602990271278</v>
      </c>
    </row>
    <row r="9" spans="1:40" x14ac:dyDescent="0.25">
      <c r="A9" s="2">
        <v>1</v>
      </c>
      <c r="B9" s="2">
        <v>99.5</v>
      </c>
      <c r="AM9" s="2">
        <v>0.9</v>
      </c>
      <c r="AN9" s="2">
        <v>29.652002709262501</v>
      </c>
    </row>
    <row r="10" spans="1:40" x14ac:dyDescent="0.25">
      <c r="A10" s="2">
        <v>1</v>
      </c>
      <c r="B10" s="2">
        <v>100</v>
      </c>
      <c r="AM10" s="2">
        <v>0.75</v>
      </c>
      <c r="AN10" s="2">
        <v>30.7367082712707</v>
      </c>
    </row>
    <row r="11" spans="1:40" x14ac:dyDescent="0.25">
      <c r="A11" s="2">
        <v>3</v>
      </c>
      <c r="B11" s="2">
        <v>98.7</v>
      </c>
      <c r="AM11" s="2">
        <v>0.5</v>
      </c>
      <c r="AN11" s="2">
        <v>32.833374996125897</v>
      </c>
    </row>
    <row r="12" spans="1:40" x14ac:dyDescent="0.25">
      <c r="A12" s="2">
        <v>3</v>
      </c>
      <c r="B12" s="2">
        <v>100</v>
      </c>
      <c r="AM12" s="2">
        <v>0.25</v>
      </c>
      <c r="AN12" s="2">
        <v>36.276316118516803</v>
      </c>
    </row>
    <row r="13" spans="1:40" x14ac:dyDescent="0.25">
      <c r="A13" s="2">
        <v>7</v>
      </c>
      <c r="B13" s="2">
        <v>98.4</v>
      </c>
      <c r="AM13" s="2">
        <v>0.1</v>
      </c>
      <c r="AN13" s="2">
        <v>41.012651404909498</v>
      </c>
    </row>
    <row r="14" spans="1:40" x14ac:dyDescent="0.25">
      <c r="A14" s="2">
        <v>7</v>
      </c>
      <c r="B14" s="2">
        <v>98</v>
      </c>
      <c r="AM14" s="2">
        <v>0.05</v>
      </c>
      <c r="AN14" s="2">
        <v>44.8554796649384</v>
      </c>
    </row>
    <row r="15" spans="1:40" x14ac:dyDescent="0.25">
      <c r="A15" s="2">
        <v>14</v>
      </c>
      <c r="B15" s="2">
        <v>96.1</v>
      </c>
    </row>
    <row r="16" spans="1:40" x14ac:dyDescent="0.25">
      <c r="A16" s="2">
        <v>14</v>
      </c>
      <c r="B16" s="2">
        <v>95.9</v>
      </c>
    </row>
    <row r="17" spans="1:42" x14ac:dyDescent="0.25">
      <c r="A17" s="2">
        <v>30</v>
      </c>
      <c r="B17" s="2">
        <v>92.1</v>
      </c>
    </row>
    <row r="18" spans="1:42" x14ac:dyDescent="0.25">
      <c r="A18" s="2">
        <v>30</v>
      </c>
      <c r="B18" s="2">
        <v>90.2</v>
      </c>
    </row>
    <row r="19" spans="1:42" x14ac:dyDescent="0.25">
      <c r="A19" s="2">
        <v>45</v>
      </c>
      <c r="B19" s="2">
        <v>86.6</v>
      </c>
    </row>
    <row r="20" spans="1:42" x14ac:dyDescent="0.25">
      <c r="A20" s="2">
        <v>45</v>
      </c>
      <c r="B20" s="2">
        <v>87.6</v>
      </c>
      <c r="AN20" s="2" t="s">
        <v>116</v>
      </c>
      <c r="AO20" s="2" t="s">
        <v>117</v>
      </c>
      <c r="AP20" s="2" t="s">
        <v>118</v>
      </c>
    </row>
    <row r="21" spans="1:42" x14ac:dyDescent="0.25">
      <c r="A21" s="2">
        <v>58</v>
      </c>
      <c r="B21" s="2">
        <v>80.7</v>
      </c>
      <c r="AM21" s="2" t="s">
        <v>119</v>
      </c>
      <c r="AN21" s="2">
        <v>80.446311835803002</v>
      </c>
      <c r="AO21" s="2">
        <v>72.213235186160006</v>
      </c>
      <c r="AP21" s="38">
        <v>71.965125200457294</v>
      </c>
    </row>
    <row r="22" spans="1:42" x14ac:dyDescent="0.25">
      <c r="A22" s="2">
        <v>58</v>
      </c>
      <c r="B22" s="2">
        <v>81</v>
      </c>
      <c r="AM22" s="2" t="s">
        <v>120</v>
      </c>
      <c r="AN22" s="2">
        <v>83.433508656464994</v>
      </c>
      <c r="AO22" s="2">
        <v>77.191896553929993</v>
      </c>
      <c r="AP22" s="38">
        <v>75.948054294673298</v>
      </c>
    </row>
    <row r="23" spans="1:42" x14ac:dyDescent="0.25">
      <c r="A23" s="2">
        <v>85</v>
      </c>
      <c r="B23" s="2">
        <v>79.400000000000006</v>
      </c>
    </row>
    <row r="24" spans="1:42" x14ac:dyDescent="0.25">
      <c r="A24" s="2">
        <v>85</v>
      </c>
      <c r="B24" s="2">
        <v>78.7</v>
      </c>
      <c r="AM24" s="2" t="s">
        <v>129</v>
      </c>
    </row>
    <row r="25" spans="1:42" x14ac:dyDescent="0.25">
      <c r="A25" s="2">
        <v>120</v>
      </c>
      <c r="B25" s="2">
        <v>71.8</v>
      </c>
    </row>
    <row r="26" spans="1:42" x14ac:dyDescent="0.25">
      <c r="A26" s="2">
        <v>120</v>
      </c>
      <c r="B26" s="2">
        <v>74.5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48"/>
  <sheetViews>
    <sheetView topLeftCell="AO1" workbookViewId="0">
      <selection activeCell="AY48" sqref="AY48"/>
    </sheetView>
  </sheetViews>
  <sheetFormatPr defaultRowHeight="15" x14ac:dyDescent="0.25"/>
  <sheetData>
    <row r="1" spans="1:52" ht="15.75" x14ac:dyDescent="0.25">
      <c r="A1" s="1" t="s">
        <v>30</v>
      </c>
      <c r="B1" s="5"/>
    </row>
    <row r="2" spans="1:52" ht="15.75" x14ac:dyDescent="0.25">
      <c r="A2" s="1"/>
      <c r="B2" s="5"/>
    </row>
    <row r="3" spans="1:52" ht="15.75" x14ac:dyDescent="0.25">
      <c r="A3" s="2" t="s">
        <v>15</v>
      </c>
      <c r="B3" s="5"/>
    </row>
    <row r="4" spans="1:52" ht="15.75" x14ac:dyDescent="0.25">
      <c r="A4" s="5" t="s">
        <v>9</v>
      </c>
      <c r="B4" s="5"/>
    </row>
    <row r="5" spans="1:52" ht="15.75" x14ac:dyDescent="0.25">
      <c r="A5" s="2" t="s">
        <v>97</v>
      </c>
      <c r="B5" s="5"/>
    </row>
    <row r="6" spans="1:52" ht="15.75" x14ac:dyDescent="0.25">
      <c r="A6" s="5" t="s">
        <v>1</v>
      </c>
      <c r="B6" s="5" t="s">
        <v>2</v>
      </c>
      <c r="O6" s="2" t="s">
        <v>36</v>
      </c>
      <c r="AA6" t="s">
        <v>82</v>
      </c>
      <c r="AM6" t="s">
        <v>110</v>
      </c>
    </row>
    <row r="7" spans="1:52" ht="15.75" x14ac:dyDescent="0.25">
      <c r="A7" s="5">
        <v>0</v>
      </c>
      <c r="B7" s="5">
        <v>103</v>
      </c>
    </row>
    <row r="8" spans="1:52" ht="15.75" x14ac:dyDescent="0.25">
      <c r="A8" s="5">
        <v>0</v>
      </c>
      <c r="B8" s="5">
        <v>91</v>
      </c>
      <c r="AY8" t="s">
        <v>114</v>
      </c>
      <c r="AZ8" t="s">
        <v>115</v>
      </c>
    </row>
    <row r="9" spans="1:52" ht="15.75" x14ac:dyDescent="0.25">
      <c r="A9" s="5">
        <v>3</v>
      </c>
      <c r="B9" s="5">
        <v>93</v>
      </c>
      <c r="AY9">
        <v>0.95</v>
      </c>
      <c r="AZ9">
        <v>138.954933992908</v>
      </c>
    </row>
    <row r="10" spans="1:52" ht="15.75" x14ac:dyDescent="0.25">
      <c r="A10" s="5">
        <v>3</v>
      </c>
      <c r="B10" s="5">
        <v>96</v>
      </c>
      <c r="AY10">
        <v>0.9</v>
      </c>
      <c r="AZ10">
        <v>141.798543826127</v>
      </c>
    </row>
    <row r="11" spans="1:52" ht="15.75" x14ac:dyDescent="0.25">
      <c r="A11" s="5">
        <v>7</v>
      </c>
      <c r="B11" s="5">
        <v>89</v>
      </c>
      <c r="AY11">
        <v>0.75</v>
      </c>
      <c r="AZ11">
        <v>149.77690932296301</v>
      </c>
    </row>
    <row r="12" spans="1:52" ht="15.75" x14ac:dyDescent="0.25">
      <c r="A12" s="5">
        <v>7</v>
      </c>
      <c r="B12" s="5">
        <v>90</v>
      </c>
      <c r="AY12">
        <v>0.5</v>
      </c>
      <c r="AZ12">
        <v>165.62356446720801</v>
      </c>
    </row>
    <row r="13" spans="1:52" ht="15.75" x14ac:dyDescent="0.25">
      <c r="A13" s="5">
        <v>14</v>
      </c>
      <c r="B13" s="5">
        <v>85</v>
      </c>
      <c r="AY13">
        <v>0.25</v>
      </c>
      <c r="AZ13">
        <v>192.82369348869</v>
      </c>
    </row>
    <row r="14" spans="1:52" ht="15.75" x14ac:dyDescent="0.25">
      <c r="A14" s="5">
        <v>14</v>
      </c>
      <c r="B14" s="5">
        <v>85</v>
      </c>
      <c r="AY14">
        <v>0.1</v>
      </c>
      <c r="AZ14">
        <v>232.53235415507399</v>
      </c>
    </row>
    <row r="15" spans="1:52" ht="15.75" x14ac:dyDescent="0.25">
      <c r="A15" s="5">
        <v>28</v>
      </c>
      <c r="B15" s="5">
        <v>81</v>
      </c>
      <c r="AY15">
        <v>0.05</v>
      </c>
      <c r="AZ15">
        <v>266.609915712587</v>
      </c>
    </row>
    <row r="16" spans="1:52" ht="15.75" x14ac:dyDescent="0.25">
      <c r="A16" s="5">
        <v>28</v>
      </c>
      <c r="B16" s="5">
        <v>82</v>
      </c>
    </row>
    <row r="17" spans="1:54" ht="15.75" x14ac:dyDescent="0.25">
      <c r="A17" s="5">
        <v>59</v>
      </c>
      <c r="B17" s="5">
        <v>60</v>
      </c>
    </row>
    <row r="18" spans="1:54" ht="15.75" x14ac:dyDescent="0.25">
      <c r="A18" s="5">
        <v>59</v>
      </c>
      <c r="B18" s="5">
        <v>56</v>
      </c>
      <c r="AZ18" t="s">
        <v>116</v>
      </c>
      <c r="BA18" t="s">
        <v>117</v>
      </c>
      <c r="BB18" t="s">
        <v>118</v>
      </c>
    </row>
    <row r="19" spans="1:54" ht="15.75" x14ac:dyDescent="0.25">
      <c r="A19" s="5">
        <v>100</v>
      </c>
      <c r="B19" s="5">
        <v>31</v>
      </c>
      <c r="AY19" t="s">
        <v>119</v>
      </c>
      <c r="AZ19">
        <v>85.831047832352596</v>
      </c>
      <c r="BA19">
        <v>85.247641181872496</v>
      </c>
      <c r="BB19" s="7">
        <v>79.432514216765298</v>
      </c>
    </row>
    <row r="20" spans="1:54" ht="15.75" x14ac:dyDescent="0.25">
      <c r="A20" s="5">
        <v>100</v>
      </c>
      <c r="B20" s="5">
        <v>35</v>
      </c>
      <c r="AY20" t="s">
        <v>120</v>
      </c>
      <c r="AZ20">
        <v>87.748219821198404</v>
      </c>
      <c r="BA20">
        <v>89.081985159563999</v>
      </c>
      <c r="BB20" s="7">
        <v>81.988743535226305</v>
      </c>
    </row>
    <row r="21" spans="1:54" ht="15.75" x14ac:dyDescent="0.25">
      <c r="A21" s="5"/>
      <c r="B21" s="5"/>
    </row>
    <row r="22" spans="1:54" ht="15.75" x14ac:dyDescent="0.25">
      <c r="A22" s="5"/>
      <c r="B22" s="5"/>
      <c r="AY22" t="s">
        <v>130</v>
      </c>
    </row>
    <row r="23" spans="1:54" ht="15.75" x14ac:dyDescent="0.25">
      <c r="A23" s="5"/>
      <c r="B23" s="5"/>
    </row>
    <row r="24" spans="1:54" x14ac:dyDescent="0.25">
      <c r="A24" s="2" t="s">
        <v>15</v>
      </c>
    </row>
    <row r="25" spans="1:54" ht="15.75" x14ac:dyDescent="0.25">
      <c r="A25" s="5" t="s">
        <v>5</v>
      </c>
    </row>
    <row r="26" spans="1:54" x14ac:dyDescent="0.25">
      <c r="A26" s="2" t="s">
        <v>98</v>
      </c>
    </row>
    <row r="27" spans="1:54" ht="15.75" x14ac:dyDescent="0.25">
      <c r="A27" s="5" t="s">
        <v>1</v>
      </c>
      <c r="B27" s="5" t="s">
        <v>2</v>
      </c>
      <c r="P27" s="2" t="s">
        <v>36</v>
      </c>
    </row>
    <row r="28" spans="1:54" x14ac:dyDescent="0.25">
      <c r="A28">
        <v>0</v>
      </c>
      <c r="B28">
        <v>101</v>
      </c>
      <c r="AN28" t="s">
        <v>110</v>
      </c>
    </row>
    <row r="29" spans="1:54" x14ac:dyDescent="0.25">
      <c r="A29">
        <v>0</v>
      </c>
      <c r="B29">
        <v>95.9</v>
      </c>
    </row>
    <row r="30" spans="1:54" x14ac:dyDescent="0.25">
      <c r="A30">
        <v>7</v>
      </c>
      <c r="B30">
        <v>95.6</v>
      </c>
    </row>
    <row r="31" spans="1:54" x14ac:dyDescent="0.25">
      <c r="A31">
        <v>7</v>
      </c>
      <c r="B31">
        <v>98.7</v>
      </c>
      <c r="AZ31" t="s">
        <v>114</v>
      </c>
      <c r="BA31" t="s">
        <v>115</v>
      </c>
    </row>
    <row r="32" spans="1:54" x14ac:dyDescent="0.25">
      <c r="A32">
        <v>14</v>
      </c>
      <c r="B32">
        <v>94.4</v>
      </c>
      <c r="AZ32">
        <v>0.95</v>
      </c>
      <c r="BA32">
        <v>67.385415563692007</v>
      </c>
    </row>
    <row r="33" spans="1:55" x14ac:dyDescent="0.25">
      <c r="A33">
        <v>14</v>
      </c>
      <c r="B33">
        <v>93.1</v>
      </c>
      <c r="AZ33">
        <v>0.9</v>
      </c>
      <c r="BA33">
        <v>68.764408196815907</v>
      </c>
    </row>
    <row r="34" spans="1:55" x14ac:dyDescent="0.25">
      <c r="A34">
        <v>28</v>
      </c>
      <c r="B34">
        <v>93.5</v>
      </c>
      <c r="AZ34">
        <v>0.75</v>
      </c>
      <c r="BA34">
        <v>72.633471777895707</v>
      </c>
    </row>
    <row r="35" spans="1:55" x14ac:dyDescent="0.25">
      <c r="A35">
        <v>28</v>
      </c>
      <c r="B35">
        <v>90.4</v>
      </c>
      <c r="AZ35">
        <v>0.5</v>
      </c>
      <c r="BA35">
        <v>80.318218274511395</v>
      </c>
    </row>
    <row r="36" spans="1:55" x14ac:dyDescent="0.25">
      <c r="A36">
        <v>64</v>
      </c>
      <c r="B36">
        <v>76.7</v>
      </c>
      <c r="AZ36">
        <v>0.25</v>
      </c>
      <c r="BA36">
        <v>93.508768223548799</v>
      </c>
    </row>
    <row r="37" spans="1:55" x14ac:dyDescent="0.25">
      <c r="A37">
        <v>64</v>
      </c>
      <c r="B37">
        <v>74.8</v>
      </c>
      <c r="AZ37">
        <v>0.1</v>
      </c>
      <c r="BA37">
        <v>112.765260408407</v>
      </c>
    </row>
    <row r="38" spans="1:55" x14ac:dyDescent="0.25">
      <c r="A38">
        <v>92</v>
      </c>
      <c r="B38">
        <v>64.400000000000006</v>
      </c>
      <c r="AZ38">
        <v>0.05</v>
      </c>
      <c r="BA38">
        <v>129.29098267651599</v>
      </c>
    </row>
    <row r="39" spans="1:55" x14ac:dyDescent="0.25">
      <c r="A39">
        <v>92</v>
      </c>
      <c r="B39">
        <v>63.9</v>
      </c>
    </row>
    <row r="40" spans="1:55" x14ac:dyDescent="0.25">
      <c r="A40">
        <v>120</v>
      </c>
      <c r="B40">
        <v>57.4</v>
      </c>
    </row>
    <row r="41" spans="1:55" x14ac:dyDescent="0.25">
      <c r="A41">
        <v>120</v>
      </c>
      <c r="B41">
        <v>50.8</v>
      </c>
    </row>
    <row r="44" spans="1:55" x14ac:dyDescent="0.25">
      <c r="BA44" t="s">
        <v>116</v>
      </c>
      <c r="BB44" t="s">
        <v>117</v>
      </c>
      <c r="BC44" t="s">
        <v>118</v>
      </c>
    </row>
    <row r="45" spans="1:55" x14ac:dyDescent="0.25">
      <c r="AZ45" t="s">
        <v>119</v>
      </c>
      <c r="BA45">
        <v>74.192123488430596</v>
      </c>
      <c r="BB45" s="7">
        <v>68.975127659909504</v>
      </c>
      <c r="BC45">
        <v>69.300419426115198</v>
      </c>
    </row>
    <row r="46" spans="1:55" x14ac:dyDescent="0.25">
      <c r="AZ46" t="s">
        <v>120</v>
      </c>
      <c r="BA46">
        <v>76.109295477276405</v>
      </c>
      <c r="BB46">
        <v>72.170414307985794</v>
      </c>
      <c r="BC46" s="7">
        <v>71.856648744576304</v>
      </c>
    </row>
    <row r="48" spans="1:55" x14ac:dyDescent="0.25">
      <c r="AY48" t="s">
        <v>130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"/>
  <sheetViews>
    <sheetView topLeftCell="X1" workbookViewId="0">
      <selection activeCell="AR35" sqref="AR35"/>
    </sheetView>
  </sheetViews>
  <sheetFormatPr defaultRowHeight="15" x14ac:dyDescent="0.25"/>
  <sheetData>
    <row r="1" spans="1:51" ht="15.75" x14ac:dyDescent="0.25">
      <c r="A1" s="1" t="s">
        <v>13</v>
      </c>
      <c r="B1" s="5"/>
    </row>
    <row r="2" spans="1:51" ht="15.75" x14ac:dyDescent="0.25">
      <c r="A2" s="1"/>
      <c r="B2" s="5"/>
    </row>
    <row r="3" spans="1:51" ht="15.75" x14ac:dyDescent="0.25">
      <c r="A3" s="2" t="s">
        <v>15</v>
      </c>
      <c r="B3" s="5"/>
    </row>
    <row r="4" spans="1:51" ht="15.75" x14ac:dyDescent="0.25">
      <c r="A4" s="5" t="s">
        <v>14</v>
      </c>
      <c r="B4" s="5"/>
    </row>
    <row r="5" spans="1:51" ht="15.75" x14ac:dyDescent="0.25">
      <c r="A5" s="2" t="s">
        <v>99</v>
      </c>
      <c r="B5" s="5"/>
    </row>
    <row r="6" spans="1:51" ht="15.75" x14ac:dyDescent="0.25">
      <c r="A6" s="5" t="s">
        <v>1</v>
      </c>
      <c r="B6" s="5" t="s">
        <v>2</v>
      </c>
      <c r="N6" s="2" t="s">
        <v>36</v>
      </c>
      <c r="Z6" t="s">
        <v>82</v>
      </c>
      <c r="AL6" t="s">
        <v>110</v>
      </c>
      <c r="AX6" t="s">
        <v>114</v>
      </c>
      <c r="AY6" t="s">
        <v>115</v>
      </c>
    </row>
    <row r="7" spans="1:51" x14ac:dyDescent="0.25">
      <c r="A7">
        <v>0</v>
      </c>
      <c r="B7">
        <v>94</v>
      </c>
      <c r="AX7">
        <v>0.95</v>
      </c>
      <c r="AY7">
        <v>2088.56793621733</v>
      </c>
    </row>
    <row r="8" spans="1:51" x14ac:dyDescent="0.25">
      <c r="A8">
        <v>1</v>
      </c>
      <c r="B8">
        <v>39.5</v>
      </c>
      <c r="AX8">
        <v>0.9</v>
      </c>
      <c r="AY8">
        <v>2106.30865911201</v>
      </c>
    </row>
    <row r="9" spans="1:51" x14ac:dyDescent="0.25">
      <c r="A9">
        <v>3</v>
      </c>
      <c r="B9">
        <v>45.1</v>
      </c>
      <c r="AX9">
        <v>0.75</v>
      </c>
      <c r="AY9">
        <v>2154.9933735459099</v>
      </c>
    </row>
    <row r="10" spans="1:51" x14ac:dyDescent="0.25">
      <c r="A10">
        <v>7</v>
      </c>
      <c r="B10">
        <v>20.7</v>
      </c>
      <c r="AX10">
        <v>0.5</v>
      </c>
      <c r="AY10">
        <v>2247.3478447871398</v>
      </c>
    </row>
    <row r="11" spans="1:51" x14ac:dyDescent="0.25">
      <c r="A11">
        <v>10</v>
      </c>
      <c r="B11">
        <v>11.3</v>
      </c>
      <c r="AX11">
        <v>0.25</v>
      </c>
      <c r="AY11">
        <v>2394.4409836141599</v>
      </c>
    </row>
    <row r="12" spans="1:51" x14ac:dyDescent="0.25">
      <c r="A12">
        <v>15</v>
      </c>
      <c r="B12">
        <v>15</v>
      </c>
      <c r="AX12">
        <v>0.1</v>
      </c>
      <c r="AY12">
        <v>2588.6709563293998</v>
      </c>
    </row>
    <row r="13" spans="1:51" x14ac:dyDescent="0.25">
      <c r="A13">
        <v>28</v>
      </c>
      <c r="B13">
        <v>8.4600000000000009</v>
      </c>
      <c r="AX13">
        <v>0.05</v>
      </c>
      <c r="AY13">
        <v>2740.2605131323498</v>
      </c>
    </row>
    <row r="14" spans="1:51" x14ac:dyDescent="0.25">
      <c r="A14">
        <v>42</v>
      </c>
      <c r="B14">
        <v>1.88</v>
      </c>
    </row>
    <row r="15" spans="1:51" x14ac:dyDescent="0.25">
      <c r="A15">
        <v>56</v>
      </c>
      <c r="B15">
        <v>0.1</v>
      </c>
    </row>
    <row r="16" spans="1:51" x14ac:dyDescent="0.25">
      <c r="A16">
        <v>70</v>
      </c>
      <c r="B16">
        <v>0.1</v>
      </c>
    </row>
    <row r="17" spans="1:53" x14ac:dyDescent="0.25">
      <c r="A17">
        <v>0</v>
      </c>
      <c r="B17">
        <v>68.599999999999994</v>
      </c>
    </row>
    <row r="18" spans="1:53" x14ac:dyDescent="0.25">
      <c r="A18">
        <v>1</v>
      </c>
      <c r="B18">
        <v>47.9</v>
      </c>
    </row>
    <row r="19" spans="1:53" x14ac:dyDescent="0.25">
      <c r="A19">
        <v>3</v>
      </c>
      <c r="B19">
        <v>34.799999999999997</v>
      </c>
    </row>
    <row r="20" spans="1:53" x14ac:dyDescent="0.25">
      <c r="A20">
        <v>7</v>
      </c>
      <c r="B20">
        <v>37.6</v>
      </c>
      <c r="AY20" t="s">
        <v>116</v>
      </c>
      <c r="AZ20" t="s">
        <v>117</v>
      </c>
      <c r="BA20" t="s">
        <v>118</v>
      </c>
    </row>
    <row r="21" spans="1:53" x14ac:dyDescent="0.25">
      <c r="A21">
        <v>10</v>
      </c>
      <c r="B21">
        <v>16</v>
      </c>
      <c r="AX21" t="s">
        <v>119</v>
      </c>
      <c r="AY21">
        <v>236.633121681045</v>
      </c>
      <c r="AZ21">
        <v>242.63312203354801</v>
      </c>
      <c r="BA21" s="7">
        <v>220.04346236573801</v>
      </c>
    </row>
    <row r="22" spans="1:53" x14ac:dyDescent="0.25">
      <c r="A22">
        <v>15</v>
      </c>
      <c r="B22">
        <v>32.9</v>
      </c>
      <c r="AX22" t="s">
        <v>120</v>
      </c>
      <c r="AY22">
        <v>240.836713826032</v>
      </c>
      <c r="AZ22">
        <v>251.04030632352101</v>
      </c>
      <c r="BA22" s="7">
        <v>225.64825189238701</v>
      </c>
    </row>
    <row r="23" spans="1:53" x14ac:dyDescent="0.25">
      <c r="A23">
        <v>28</v>
      </c>
      <c r="B23">
        <v>5.64</v>
      </c>
    </row>
    <row r="24" spans="1:53" x14ac:dyDescent="0.25">
      <c r="A24">
        <v>42</v>
      </c>
      <c r="B24">
        <v>1.41</v>
      </c>
    </row>
    <row r="25" spans="1:53" x14ac:dyDescent="0.25">
      <c r="A25">
        <v>56</v>
      </c>
      <c r="B25">
        <v>3.76</v>
      </c>
      <c r="AX25" t="s">
        <v>131</v>
      </c>
    </row>
    <row r="26" spans="1:53" x14ac:dyDescent="0.25">
      <c r="A26">
        <v>70</v>
      </c>
      <c r="B26">
        <v>0.1</v>
      </c>
    </row>
    <row r="27" spans="1:53" x14ac:dyDescent="0.25">
      <c r="A27">
        <v>0</v>
      </c>
      <c r="B27">
        <v>103</v>
      </c>
    </row>
    <row r="28" spans="1:53" x14ac:dyDescent="0.25">
      <c r="A28">
        <v>1</v>
      </c>
      <c r="B28">
        <v>41.8</v>
      </c>
    </row>
    <row r="29" spans="1:53" x14ac:dyDescent="0.25">
      <c r="A29">
        <v>3</v>
      </c>
      <c r="B29">
        <v>39.5</v>
      </c>
    </row>
    <row r="30" spans="1:53" x14ac:dyDescent="0.25">
      <c r="A30">
        <v>7</v>
      </c>
      <c r="B30">
        <v>20.7</v>
      </c>
    </row>
    <row r="31" spans="1:53" x14ac:dyDescent="0.25">
      <c r="A31">
        <v>10</v>
      </c>
      <c r="B31">
        <v>13.2</v>
      </c>
    </row>
    <row r="32" spans="1:53" x14ac:dyDescent="0.25">
      <c r="A32">
        <v>15</v>
      </c>
      <c r="B32">
        <v>12.2</v>
      </c>
    </row>
    <row r="33" spans="1:2" x14ac:dyDescent="0.25">
      <c r="A33">
        <v>28</v>
      </c>
      <c r="B33">
        <v>4.7</v>
      </c>
    </row>
    <row r="34" spans="1:2" x14ac:dyDescent="0.25">
      <c r="A34">
        <v>42</v>
      </c>
      <c r="B34">
        <v>7.52</v>
      </c>
    </row>
    <row r="35" spans="1:2" x14ac:dyDescent="0.25">
      <c r="A35">
        <v>56</v>
      </c>
      <c r="B35">
        <v>3.76</v>
      </c>
    </row>
    <row r="36" spans="1:2" x14ac:dyDescent="0.25">
      <c r="A36">
        <v>70</v>
      </c>
      <c r="B36">
        <v>0.1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ights xmlns="4ffa91fb-a0ff-4ac5-b2db-65c790d184a4" xsi:nil="true"/>
    <Document_x0020_Creation_x0020_Date xmlns="4ffa91fb-a0ff-4ac5-b2db-65c790d184a4">2015-06-04T17:09:33+00:00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29f62856-1543-49d4-a736-4569d363f533" ContentTypeId="0x0101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1F0D5BF9C23541B1461454CEC566A9" ma:contentTypeVersion="18" ma:contentTypeDescription="Create a new document." ma:contentTypeScope="" ma:versionID="4aba7eb54be75b3a1c04f33de4af1a09">
  <xsd:schema xmlns:xsd="http://www.w3.org/2001/XMLSchema" xmlns:xs="http://www.w3.org/2001/XMLSchema" xmlns:p="http://schemas.microsoft.com/office/2006/metadata/properties" xmlns:ns1="http://schemas.microsoft.com/sharepoint/v3" xmlns:ns3="4ffa91fb-a0ff-4ac5-b2db-65c790d184a4" xmlns:ns4="http://schemas.microsoft.com/sharepoint.v3" xmlns:ns5="http://schemas.microsoft.com/sharepoint/v3/fields" xmlns:ns6="bd134039-2a59-4d1f-85d2-c300e3dca5cd" targetNamespace="http://schemas.microsoft.com/office/2006/metadata/properties" ma:root="true" ma:fieldsID="67ac5cf0179897af5f611612be7fae2c" ns1:_="" ns3:_="" ns4:_="" ns5:_="" ns6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bd134039-2a59-4d1f-85d2-c300e3dca5cd"/>
    <xsd:element name="properties">
      <xsd:complexType>
        <xsd:sequence>
          <xsd:element name="documentManagement">
            <xsd:complexType>
              <xsd:all>
                <xsd:element ref="ns3:Document_x0020_Creation_x0020_Date" minOccurs="0"/>
                <xsd:element ref="ns3:Creator" minOccurs="0"/>
                <xsd:element ref="ns3:EPA_x0020_Office" minOccurs="0"/>
                <xsd:element ref="ns3:Record" minOccurs="0"/>
                <xsd:element ref="ns4:CategoryDescription" minOccurs="0"/>
                <xsd:element ref="ns3:Identifier" minOccurs="0"/>
                <xsd:element ref="ns3:EPA_x0020_Contributor" minOccurs="0"/>
                <xsd:element ref="ns3:External_x0020_Contributor" minOccurs="0"/>
                <xsd:element ref="ns5:_Coverage" minOccurs="0"/>
                <xsd:element ref="ns3:EPA_x0020_Related_x0020_Documents" minOccurs="0"/>
                <xsd:element ref="ns5:_Source" minOccurs="0"/>
                <xsd:element ref="ns3:Rights" minOccurs="0"/>
                <xsd:element ref="ns1:Language" minOccurs="0"/>
                <xsd:element ref="ns3:j747ac98061d40f0aa7bd47e1db5675d" minOccurs="0"/>
                <xsd:element ref="ns3:TaxKeywordTaxHTField" minOccurs="0"/>
                <xsd:element ref="ns3:TaxCatchAllLabel" minOccurs="0"/>
                <xsd:element ref="ns3:TaxCatchAll" minOccurs="0"/>
                <xsd:element ref="ns6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 ma:readOnly="fals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 ma:readOnly="false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 ma:readOnly="false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abccf912-64d4-432b-8842-888a02840637}" ma:internalName="TaxCatchAllLabel" ma:readOnly="true" ma:showField="CatchAllDataLabel" ma:web="bd134039-2a59-4d1f-85d2-c300e3dca5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abccf912-64d4-432b-8842-888a02840637}" ma:internalName="TaxCatchAll" ma:showField="CatchAllData" ma:web="bd134039-2a59-4d1f-85d2-c300e3dca5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134039-2a59-4d1f-85d2-c300e3dca5cd" elementFormDefault="qualified">
    <xsd:import namespace="http://schemas.microsoft.com/office/2006/documentManagement/types"/>
    <xsd:import namespace="http://schemas.microsoft.com/office/infopath/2007/PartnerControls"/>
    <xsd:element name="SharedWithUsers" ma:index="2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4114689-3BA6-4569-869C-1B973DDF9C28}"/>
</file>

<file path=customXml/itemProps2.xml><?xml version="1.0" encoding="utf-8"?>
<ds:datastoreItem xmlns:ds="http://schemas.openxmlformats.org/officeDocument/2006/customXml" ds:itemID="{BDD79FDC-77EA-4B37-A354-59CE992DE9ED}"/>
</file>

<file path=customXml/itemProps3.xml><?xml version="1.0" encoding="utf-8"?>
<ds:datastoreItem xmlns:ds="http://schemas.openxmlformats.org/officeDocument/2006/customXml" ds:itemID="{4D626BCB-C370-4C4F-B435-B569B789E409}"/>
</file>

<file path=customXml/itemProps4.xml><?xml version="1.0" encoding="utf-8"?>
<ds:datastoreItem xmlns:ds="http://schemas.openxmlformats.org/officeDocument/2006/customXml" ds:itemID="{41AB8508-A1D5-48F3-905E-05A2E25E99E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FTT REQUEST 1-25, 55-57</vt:lpstr>
      <vt:lpstr>Ex Set 1 26-32</vt:lpstr>
      <vt:lpstr>Ex Set 2 33</vt:lpstr>
      <vt:lpstr>Ex Set 3 34-36</vt:lpstr>
      <vt:lpstr>Ex Set 4 37-39</vt:lpstr>
      <vt:lpstr>Ex Set 5 40-43</vt:lpstr>
      <vt:lpstr>Ex Set 6 44</vt:lpstr>
      <vt:lpstr>Ex Set 7 45-46</vt:lpstr>
      <vt:lpstr>Ex Set 8 47</vt:lpstr>
      <vt:lpstr>Ex Set 9 48</vt:lpstr>
      <vt:lpstr>Ex Set 10 50-53</vt:lpstr>
      <vt:lpstr>Ex Set 11 54</vt:lpstr>
      <vt:lpstr>Sheet1</vt:lpstr>
      <vt:lpstr>Sheet2</vt:lpstr>
    </vt:vector>
  </TitlesOfParts>
  <Company>US-EPA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Bohaty, Rochelle</dc:creator>
  <cp:lastModifiedBy>Bohaty, Rochelle</cp:lastModifiedBy>
  <dcterms:created xsi:type="dcterms:W3CDTF">2014-02-19T22:19:15Z</dcterms:created>
  <dcterms:modified xsi:type="dcterms:W3CDTF">2014-09-30T21:09:42Z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0x0101004B1F0D5BF9C23541B1461454CEC566A9</vt:lpwstr>
  </property>
  <property fmtid="{D5CDD505-2E9C-101B-9397-08002B2CF9AE}" pid="3" name="TaxKeyword">
    <vt:lpwstr/>
  </property>
</Properties>
</file>