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1340" windowHeight="6540" activeTab="3"/>
  </bookViews>
  <sheets>
    <sheet name="Stats" sheetId="1" r:id="rId1"/>
    <sheet name="Summary" sheetId="2" r:id="rId2"/>
    <sheet name="spot" sheetId="3" r:id="rId3"/>
    <sheet name="advance" sheetId="4" r:id="rId4"/>
    <sheet name="offers" sheetId="5" r:id="rId5"/>
  </sheets>
  <definedNames>
    <definedName name="_xlnm.Print_Area" localSheetId="0">'Stats'!$A$1:$E$32</definedName>
  </definedNames>
  <calcPr fullCalcOnLoad="1"/>
</workbook>
</file>

<file path=xl/sharedStrings.xml><?xml version="1.0" encoding="utf-8"?>
<sst xmlns="http://schemas.openxmlformats.org/spreadsheetml/2006/main" count="241" uniqueCount="90">
  <si>
    <t>I.  ALLOWANCES AVAILABLE FOR AUCTION</t>
  </si>
  <si>
    <t>Origin of</t>
  </si>
  <si>
    <t>Spot Auction</t>
  </si>
  <si>
    <t>7 Year Advance Auction</t>
  </si>
  <si>
    <t>Allowances</t>
  </si>
  <si>
    <t>EPA</t>
  </si>
  <si>
    <t>Privately</t>
  </si>
  <si>
    <t>Offered</t>
  </si>
  <si>
    <t>Total</t>
  </si>
  <si>
    <t>II.  SPOT AUCTION RESULTS</t>
  </si>
  <si>
    <t>ALLOWANCES</t>
  </si>
  <si>
    <t>NUMBER OF BIDS</t>
  </si>
  <si>
    <t># OF BIDDERS</t>
  </si>
  <si>
    <t>BID PRICE</t>
  </si>
  <si>
    <t xml:space="preserve">III.  7 YEAR ADVANCE AUCTION RESULTS </t>
  </si>
  <si>
    <t>QUANTITY</t>
  </si>
  <si>
    <t>AMOUNT PAID</t>
  </si>
  <si>
    <t>Maryland Environmental Law Society</t>
  </si>
  <si>
    <t>Acid Rain Retirement Fund</t>
  </si>
  <si>
    <t>TOTALS</t>
  </si>
  <si>
    <t>Total Auction Proceeds</t>
  </si>
  <si>
    <t xml:space="preserve">Highest:  </t>
  </si>
  <si>
    <t xml:space="preserve">Clearing:  </t>
  </si>
  <si>
    <t xml:space="preserve">Lowest:  </t>
  </si>
  <si>
    <t xml:space="preserve">Weighted Average of Winning Bids:  </t>
  </si>
  <si>
    <r>
      <t xml:space="preserve">PERCENTAGE OF TOTAL </t>
    </r>
    <r>
      <rPr>
        <b/>
        <u val="single"/>
        <sz val="12"/>
        <color indexed="8"/>
        <rFont val="Arial"/>
        <family val="2"/>
      </rPr>
      <t>ALLOWANCES</t>
    </r>
  </si>
  <si>
    <t>SPOT AUCTION WINNERS</t>
  </si>
  <si>
    <t>7 YEAR ADVANCE AUCTION WINNERS</t>
  </si>
  <si>
    <t>ARPA</t>
  </si>
  <si>
    <t>Alpha</t>
  </si>
  <si>
    <t>Edison Mission Marketing &amp; Trading, Inc.</t>
  </si>
  <si>
    <t>Creighton University Environmental Law Society</t>
  </si>
  <si>
    <t>The Detroit Edison Company</t>
  </si>
  <si>
    <t>Constellation Energy Commodities Group, Inc.</t>
  </si>
  <si>
    <t>SUEZ Energy Marketing NA, Inc.</t>
  </si>
  <si>
    <t>Mirant</t>
  </si>
  <si>
    <t>Granite Ridge Energy LLC</t>
  </si>
  <si>
    <t>BIDS</t>
  </si>
  <si>
    <t>BIDDER'S NAME</t>
  </si>
  <si>
    <t>TOTAL</t>
  </si>
  <si>
    <t>2006 SO2 ALLOWANCE AUCTION RESULTS</t>
  </si>
  <si>
    <t>(First Usable in 2006)</t>
  </si>
  <si>
    <t>(First Usable in 2013)</t>
  </si>
  <si>
    <t>Bid for:  367,434</t>
  </si>
  <si>
    <t>Successful:  36</t>
  </si>
  <si>
    <t>Successful:  14</t>
  </si>
  <si>
    <t>Unsuccessful:  42</t>
  </si>
  <si>
    <t>Unsuccessful:  8</t>
  </si>
  <si>
    <t>Total:  78</t>
  </si>
  <si>
    <t>Total:  22</t>
  </si>
  <si>
    <t>Bid for:  272,436</t>
  </si>
  <si>
    <t>Successful:  16</t>
  </si>
  <si>
    <t>Unsuccessful:  4</t>
  </si>
  <si>
    <t>Total:  20</t>
  </si>
  <si>
    <t>Morgan Stanley Capital Group</t>
  </si>
  <si>
    <t>JP Morgan</t>
  </si>
  <si>
    <t>Evolution Markets LLC</t>
  </si>
  <si>
    <t>Grey K Environmental</t>
  </si>
  <si>
    <t>South Carolina Public Service Authority</t>
  </si>
  <si>
    <t>Forest Investment Group, LLC</t>
  </si>
  <si>
    <t>Clean Air Conservancy Charitable Trust</t>
  </si>
  <si>
    <t>Saracen Energy LP</t>
  </si>
  <si>
    <t>Missouri River Energy Services</t>
  </si>
  <si>
    <t>Green Country Energy, LLC</t>
  </si>
  <si>
    <t>Bates College Environmental Economics</t>
  </si>
  <si>
    <t>Fuchs, Wand, and Kenyon College Economics</t>
  </si>
  <si>
    <t>University of Iowa Environmental Law Society</t>
  </si>
  <si>
    <t>Clarkson University - ECO</t>
  </si>
  <si>
    <t>University Wisconsin Parkside mission e</t>
  </si>
  <si>
    <t>California Western School of Law Environmental Law Society</t>
  </si>
  <si>
    <t>2006 ACID RAIN ALLOWANCE AUCTION RESULTS</t>
  </si>
  <si>
    <t>Spot Bids (First Usable in 2006)</t>
  </si>
  <si>
    <t>RMP</t>
  </si>
  <si>
    <t>CF Environmental</t>
  </si>
  <si>
    <t>Centaurus Energy</t>
  </si>
  <si>
    <t>TXU Portfolio Management Co.</t>
  </si>
  <si>
    <t>Constellation Energy Commodities Group, Inc.*</t>
  </si>
  <si>
    <t>* Awarded a partial fill of 1,888 out of 3,500 allowances bid for.</t>
  </si>
  <si>
    <t>CGC Investments</t>
  </si>
  <si>
    <t>Andromeda Global Credit Fund</t>
  </si>
  <si>
    <t>JHMII</t>
  </si>
  <si>
    <t>7 Year Advance Bids (First Usable in 2013)</t>
  </si>
  <si>
    <t>Morgan Stanley Capital Group*</t>
  </si>
  <si>
    <t>* Awarded a partial fill of 9,114 out of 10,000 allowances bid for.</t>
  </si>
  <si>
    <t>No Offers in 2006 Auction</t>
  </si>
  <si>
    <t>Sold: 125,000</t>
  </si>
  <si>
    <t>Successful: 41</t>
  </si>
  <si>
    <t>Unsuccessful:  17</t>
  </si>
  <si>
    <t>Total:  58</t>
  </si>
  <si>
    <t>Philomelus Ventures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</si>
</sst>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"/>
    <numFmt numFmtId="167" formatCode="0.000"/>
    <numFmt numFmtId="168" formatCode="&quot;$&quot;#,##0.00;\(&quot;$&quot;#,##0.00\)"/>
    <numFmt numFmtId="169" formatCode="0;[Red]0"/>
    <numFmt numFmtId="170" formatCode="&quot;$&quot;#,##0.00;[Red]&quot;$&quot;#,##0.00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23" applyFont="1">
      <alignment/>
      <protection/>
    </xf>
    <xf numFmtId="164" fontId="2" fillId="0" borderId="0" xfId="23" applyNumberFormat="1" applyFont="1">
      <alignment/>
      <protection/>
    </xf>
    <xf numFmtId="0" fontId="2" fillId="0" borderId="0" xfId="23" applyFont="1" applyAlignment="1">
      <alignment horizontal="right"/>
      <protection/>
    </xf>
    <xf numFmtId="0" fontId="2" fillId="0" borderId="1" xfId="23" applyFont="1" applyBorder="1">
      <alignment/>
      <protection/>
    </xf>
    <xf numFmtId="0" fontId="2" fillId="0" borderId="1" xfId="23" applyFont="1" applyBorder="1" applyAlignment="1">
      <alignment horizontal="right"/>
      <protection/>
    </xf>
    <xf numFmtId="165" fontId="2" fillId="0" borderId="0" xfId="15" applyNumberFormat="1" applyFont="1" applyAlignment="1">
      <alignment/>
    </xf>
    <xf numFmtId="165" fontId="3" fillId="0" borderId="0" xfId="15" applyNumberFormat="1" applyFont="1" applyAlignment="1">
      <alignment horizontal="right"/>
    </xf>
    <xf numFmtId="165" fontId="2" fillId="0" borderId="1" xfId="15" applyNumberFormat="1" applyFont="1" applyBorder="1" applyAlignment="1">
      <alignment/>
    </xf>
    <xf numFmtId="0" fontId="1" fillId="0" borderId="0" xfId="23" applyFont="1" applyAlignment="1">
      <alignment horizontal="left"/>
      <protection/>
    </xf>
    <xf numFmtId="0" fontId="4" fillId="0" borderId="0" xfId="23" applyFont="1" applyAlignment="1">
      <alignment horizontal="right"/>
      <protection/>
    </xf>
    <xf numFmtId="0" fontId="3" fillId="0" borderId="0" xfId="0" applyFont="1" applyAlignment="1">
      <alignment horizontal="right"/>
    </xf>
    <xf numFmtId="164" fontId="2" fillId="0" borderId="0" xfId="17" applyNumberFormat="1" applyFont="1" applyAlignment="1">
      <alignment horizontal="center"/>
    </xf>
    <xf numFmtId="0" fontId="5" fillId="0" borderId="0" xfId="0" applyFont="1" applyAlignment="1">
      <alignment horizontal="right"/>
    </xf>
    <xf numFmtId="164" fontId="6" fillId="0" borderId="0" xfId="17" applyNumberFormat="1" applyFont="1" applyAlignment="1">
      <alignment horizontal="center"/>
    </xf>
    <xf numFmtId="166" fontId="2" fillId="0" borderId="0" xfId="23" applyNumberFormat="1" applyFont="1" applyAlignment="1">
      <alignment horizontal="right"/>
      <protection/>
    </xf>
    <xf numFmtId="164" fontId="3" fillId="0" borderId="0" xfId="0" applyNumberFormat="1" applyFont="1" applyAlignment="1">
      <alignment/>
    </xf>
    <xf numFmtId="0" fontId="5" fillId="0" borderId="0" xfId="0" applyFont="1" applyBorder="1" applyAlignment="1">
      <alignment horizontal="left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165" fontId="3" fillId="0" borderId="0" xfId="15" applyNumberFormat="1" applyFont="1" applyFill="1" applyBorder="1" applyAlignment="1">
      <alignment horizontal="left"/>
    </xf>
    <xf numFmtId="167" fontId="3" fillId="0" borderId="0" xfId="0" applyNumberFormat="1" applyFont="1" applyBorder="1" applyAlignment="1">
      <alignment horizontal="center"/>
    </xf>
    <xf numFmtId="165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44" fontId="3" fillId="0" borderId="0" xfId="17" applyFont="1" applyBorder="1" applyAlignment="1">
      <alignment/>
    </xf>
    <xf numFmtId="165" fontId="9" fillId="0" borderId="0" xfId="15" applyNumberFormat="1" applyFont="1" applyBorder="1" applyAlignment="1">
      <alignment/>
    </xf>
    <xf numFmtId="44" fontId="9" fillId="0" borderId="0" xfId="17" applyFont="1" applyBorder="1" applyAlignment="1">
      <alignment/>
    </xf>
    <xf numFmtId="44" fontId="7" fillId="0" borderId="0" xfId="17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7" fontId="5" fillId="0" borderId="0" xfId="17" applyNumberFormat="1" applyFont="1" applyBorder="1" applyAlignment="1">
      <alignment shrinkToFit="1"/>
    </xf>
    <xf numFmtId="0" fontId="2" fillId="0" borderId="0" xfId="21" applyFont="1" applyBorder="1">
      <alignment/>
      <protection/>
    </xf>
    <xf numFmtId="0" fontId="3" fillId="0" borderId="0" xfId="0" applyFont="1" applyBorder="1" applyAlignment="1">
      <alignment/>
    </xf>
    <xf numFmtId="165" fontId="7" fillId="0" borderId="0" xfId="15" applyNumberFormat="1" applyFont="1" applyBorder="1" applyAlignment="1">
      <alignment wrapText="1"/>
    </xf>
    <xf numFmtId="0" fontId="1" fillId="0" borderId="0" xfId="23" applyFont="1" applyAlignment="1">
      <alignment/>
      <protection/>
    </xf>
    <xf numFmtId="1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 quotePrefix="1">
      <alignment horizontal="center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center" wrapText="1"/>
    </xf>
    <xf numFmtId="1" fontId="9" fillId="0" borderId="0" xfId="22" applyNumberFormat="1" applyFont="1" applyFill="1" applyBorder="1" applyAlignment="1">
      <alignment horizontal="left"/>
      <protection/>
    </xf>
    <xf numFmtId="165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165" fontId="5" fillId="0" borderId="2" xfId="15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165" fontId="0" fillId="0" borderId="2" xfId="0" applyNumberFormat="1" applyBorder="1" applyAlignment="1">
      <alignment vertical="top" wrapText="1"/>
    </xf>
    <xf numFmtId="1" fontId="1" fillId="0" borderId="0" xfId="0" applyNumberFormat="1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164" fontId="5" fillId="0" borderId="2" xfId="15" applyNumberFormat="1" applyFont="1" applyFill="1" applyBorder="1" applyAlignment="1">
      <alignment wrapText="1"/>
    </xf>
    <xf numFmtId="1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left" vertical="top"/>
    </xf>
    <xf numFmtId="44" fontId="5" fillId="0" borderId="2" xfId="17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wrapText="1"/>
    </xf>
    <xf numFmtId="0" fontId="3" fillId="0" borderId="0" xfId="22" applyFont="1" applyFill="1" applyBorder="1" applyAlignment="1">
      <alignment horizontal="left"/>
      <protection/>
    </xf>
    <xf numFmtId="165" fontId="3" fillId="0" borderId="0" xfId="15" applyNumberFormat="1" applyFont="1" applyFill="1" applyBorder="1" applyAlignment="1">
      <alignment horizontal="left"/>
    </xf>
    <xf numFmtId="167" fontId="3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3" fillId="0" borderId="2" xfId="22" applyFont="1" applyFill="1" applyBorder="1" applyAlignment="1">
      <alignment horizontal="left"/>
      <protection/>
    </xf>
    <xf numFmtId="164" fontId="0" fillId="0" borderId="0" xfId="0" applyNumberFormat="1" applyAlignment="1">
      <alignment/>
    </xf>
    <xf numFmtId="0" fontId="5" fillId="0" borderId="3" xfId="0" applyFont="1" applyBorder="1" applyAlignment="1">
      <alignment horizontal="left" wrapText="1"/>
    </xf>
    <xf numFmtId="165" fontId="5" fillId="0" borderId="3" xfId="15" applyNumberFormat="1" applyFont="1" applyBorder="1" applyAlignment="1">
      <alignment horizontal="right"/>
    </xf>
    <xf numFmtId="9" fontId="5" fillId="0" borderId="3" xfId="0" applyNumberFormat="1" applyFont="1" applyBorder="1" applyAlignment="1">
      <alignment horizontal="center"/>
    </xf>
    <xf numFmtId="7" fontId="5" fillId="0" borderId="3" xfId="17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164" fontId="3" fillId="0" borderId="0" xfId="17" applyNumberFormat="1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22" applyFont="1" applyFill="1" applyBorder="1" applyAlignment="1">
      <alignment horizontal="left"/>
      <protection/>
    </xf>
    <xf numFmtId="3" fontId="9" fillId="0" borderId="0" xfId="22" applyNumberFormat="1" applyFont="1" applyFill="1" applyBorder="1" applyAlignment="1">
      <alignment horizontal="right"/>
      <protection/>
    </xf>
    <xf numFmtId="0" fontId="9" fillId="0" borderId="2" xfId="22" applyFont="1" applyFill="1" applyBorder="1" applyAlignment="1">
      <alignment horizontal="left"/>
      <protection/>
    </xf>
    <xf numFmtId="3" fontId="9" fillId="0" borderId="2" xfId="22" applyNumberFormat="1" applyFont="1" applyFill="1" applyBorder="1" applyAlignment="1">
      <alignment horizontal="right"/>
      <protection/>
    </xf>
    <xf numFmtId="168" fontId="9" fillId="0" borderId="0" xfId="2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168" fontId="9" fillId="3" borderId="0" xfId="22" applyNumberFormat="1" applyFont="1" applyFill="1" applyBorder="1" applyAlignment="1">
      <alignment horizontal="right"/>
      <protection/>
    </xf>
    <xf numFmtId="168" fontId="9" fillId="3" borderId="2" xfId="22" applyNumberFormat="1" applyFont="1" applyFill="1" applyBorder="1" applyAlignment="1">
      <alignment horizontal="right"/>
      <protection/>
    </xf>
    <xf numFmtId="168" fontId="9" fillId="0" borderId="2" xfId="22" applyNumberFormat="1" applyFont="1" applyFill="1" applyBorder="1" applyAlignment="1">
      <alignment horizontal="right"/>
      <protection/>
    </xf>
    <xf numFmtId="0" fontId="0" fillId="0" borderId="2" xfId="0" applyFill="1" applyBorder="1" applyAlignment="1">
      <alignment horizontal="left"/>
    </xf>
    <xf numFmtId="3" fontId="0" fillId="0" borderId="2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23" applyFont="1" applyAlignment="1">
      <alignment/>
      <protection/>
    </xf>
    <xf numFmtId="0" fontId="4" fillId="0" borderId="0" xfId="23" applyFont="1" applyAlignment="1">
      <alignment horizontal="center"/>
      <protection/>
    </xf>
    <xf numFmtId="0" fontId="1" fillId="0" borderId="0" xfId="23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ffsum99" xfId="21"/>
    <cellStyle name="Normal_Sheet1" xfId="22"/>
    <cellStyle name="Normal_stats_9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0">
      <selection activeCell="F36" sqref="F36"/>
    </sheetView>
  </sheetViews>
  <sheetFormatPr defaultColWidth="9.140625" defaultRowHeight="12.75"/>
  <cols>
    <col min="1" max="1" width="21.421875" style="0" customWidth="1"/>
    <col min="2" max="2" width="22.7109375" style="0" bestFit="1" customWidth="1"/>
    <col min="3" max="3" width="18.28125" style="0" customWidth="1"/>
    <col min="4" max="4" width="12.28125" style="0" customWidth="1"/>
    <col min="5" max="5" width="14.140625" style="0" bestFit="1" customWidth="1"/>
  </cols>
  <sheetData>
    <row r="1" spans="1:3" ht="18">
      <c r="A1" s="91" t="s">
        <v>40</v>
      </c>
      <c r="B1" s="91"/>
      <c r="C1" s="91"/>
    </row>
    <row r="2" spans="1:3" ht="18">
      <c r="A2" s="34"/>
      <c r="B2" s="34"/>
      <c r="C2" s="34"/>
    </row>
    <row r="3" spans="1:5" ht="18">
      <c r="A3" s="91" t="s">
        <v>0</v>
      </c>
      <c r="B3" s="91"/>
      <c r="C3" s="91"/>
      <c r="D3" s="1"/>
      <c r="E3" s="2"/>
    </row>
    <row r="4" spans="1:5" ht="15">
      <c r="A4" s="1"/>
      <c r="B4" s="1"/>
      <c r="C4" s="1"/>
      <c r="D4" s="1"/>
      <c r="E4" s="2"/>
    </row>
    <row r="5" spans="1:5" ht="15">
      <c r="A5" s="1" t="s">
        <v>1</v>
      </c>
      <c r="B5" s="3" t="s">
        <v>2</v>
      </c>
      <c r="D5" s="1"/>
      <c r="E5" s="3" t="s">
        <v>3</v>
      </c>
    </row>
    <row r="6" spans="1:5" ht="15">
      <c r="A6" s="4" t="s">
        <v>4</v>
      </c>
      <c r="B6" s="5" t="s">
        <v>41</v>
      </c>
      <c r="C6" s="8"/>
      <c r="D6" s="4"/>
      <c r="E6" s="5" t="s">
        <v>42</v>
      </c>
    </row>
    <row r="7" spans="1:5" ht="15">
      <c r="A7" s="1"/>
      <c r="B7" s="1"/>
      <c r="D7" s="1"/>
      <c r="E7" s="1"/>
    </row>
    <row r="8" spans="1:5" ht="15">
      <c r="A8" s="1" t="s">
        <v>5</v>
      </c>
      <c r="B8" s="6">
        <v>125000</v>
      </c>
      <c r="D8" s="6"/>
      <c r="E8" s="6">
        <v>125000</v>
      </c>
    </row>
    <row r="9" spans="1:5" ht="15">
      <c r="A9" s="1"/>
      <c r="B9" s="6"/>
      <c r="D9" s="6"/>
      <c r="E9" s="6"/>
    </row>
    <row r="10" spans="1:5" ht="15">
      <c r="A10" s="1" t="s">
        <v>6</v>
      </c>
      <c r="B10" s="7">
        <v>0</v>
      </c>
      <c r="D10" s="6"/>
      <c r="E10" s="7">
        <v>0</v>
      </c>
    </row>
    <row r="11" spans="1:5" ht="15">
      <c r="A11" s="4" t="s">
        <v>7</v>
      </c>
      <c r="B11" s="8"/>
      <c r="C11" s="8"/>
      <c r="D11" s="8"/>
      <c r="E11" s="8"/>
    </row>
    <row r="12" spans="1:5" ht="15">
      <c r="A12" s="1" t="s">
        <v>8</v>
      </c>
      <c r="B12" s="6">
        <f>B8+B10</f>
        <v>125000</v>
      </c>
      <c r="D12" s="6"/>
      <c r="E12" s="6">
        <f>E8+E10</f>
        <v>125000</v>
      </c>
    </row>
    <row r="13" spans="1:5" ht="15">
      <c r="A13" s="1"/>
      <c r="B13" s="1"/>
      <c r="C13" s="6"/>
      <c r="D13" s="1"/>
      <c r="E13" s="2"/>
    </row>
    <row r="14" spans="1:5" ht="15">
      <c r="A14" s="1"/>
      <c r="B14" s="1"/>
      <c r="C14" s="1"/>
      <c r="D14" s="1"/>
      <c r="E14" s="2"/>
    </row>
    <row r="15" spans="1:5" ht="18">
      <c r="A15" s="9" t="s">
        <v>9</v>
      </c>
      <c r="B15" s="1"/>
      <c r="C15" s="1"/>
      <c r="D15" s="1"/>
      <c r="E15" s="2"/>
    </row>
    <row r="16" spans="1:5" ht="15">
      <c r="A16" s="1"/>
      <c r="B16" s="1"/>
      <c r="C16" s="1"/>
      <c r="D16" s="1"/>
      <c r="E16" s="2"/>
    </row>
    <row r="17" spans="1:5" ht="15">
      <c r="A17" s="10" t="s">
        <v>10</v>
      </c>
      <c r="B17" s="10" t="s">
        <v>11</v>
      </c>
      <c r="C17" s="10" t="s">
        <v>12</v>
      </c>
      <c r="D17" s="92" t="s">
        <v>13</v>
      </c>
      <c r="E17" s="92"/>
    </row>
    <row r="18" spans="1:5" ht="15">
      <c r="A18" s="3"/>
      <c r="B18" s="3"/>
      <c r="C18" s="3"/>
      <c r="D18" s="3"/>
      <c r="E18" s="2"/>
    </row>
    <row r="19" spans="1:5" ht="15">
      <c r="A19" s="11" t="s">
        <v>43</v>
      </c>
      <c r="B19" s="3" t="s">
        <v>44</v>
      </c>
      <c r="C19" s="3" t="s">
        <v>45</v>
      </c>
      <c r="D19" s="11" t="s">
        <v>21</v>
      </c>
      <c r="E19" s="12">
        <v>1700</v>
      </c>
    </row>
    <row r="20" spans="1:5" ht="15.75">
      <c r="A20" s="11" t="s">
        <v>85</v>
      </c>
      <c r="B20" s="3" t="s">
        <v>46</v>
      </c>
      <c r="C20" s="3" t="s">
        <v>47</v>
      </c>
      <c r="D20" s="13" t="s">
        <v>22</v>
      </c>
      <c r="E20" s="14">
        <v>860.07</v>
      </c>
    </row>
    <row r="21" spans="1:5" ht="15">
      <c r="A21" s="3"/>
      <c r="B21" s="3" t="s">
        <v>48</v>
      </c>
      <c r="C21" s="3" t="s">
        <v>49</v>
      </c>
      <c r="D21" s="11" t="s">
        <v>23</v>
      </c>
      <c r="E21" s="12">
        <v>650</v>
      </c>
    </row>
    <row r="22" spans="1:5" ht="15">
      <c r="A22" s="3"/>
      <c r="B22" s="3"/>
      <c r="C22" s="15"/>
      <c r="D22" s="11" t="s">
        <v>24</v>
      </c>
      <c r="E22" s="12">
        <v>883.1</v>
      </c>
    </row>
    <row r="23" spans="1:5" ht="15">
      <c r="A23" s="3"/>
      <c r="B23" s="3"/>
      <c r="C23" s="3"/>
      <c r="D23" s="11"/>
      <c r="E23" s="16"/>
    </row>
    <row r="24" spans="1:5" ht="15">
      <c r="A24" s="3"/>
      <c r="B24" s="3"/>
      <c r="C24" s="3"/>
      <c r="D24" s="11"/>
      <c r="E24" s="16"/>
    </row>
    <row r="25" spans="1:5" ht="18">
      <c r="A25" s="9" t="s">
        <v>14</v>
      </c>
      <c r="B25" s="3"/>
      <c r="C25" s="3"/>
      <c r="D25" s="3"/>
      <c r="E25" s="2"/>
    </row>
    <row r="26" spans="1:5" ht="15">
      <c r="A26" s="3"/>
      <c r="B26" s="3"/>
      <c r="C26" s="3"/>
      <c r="D26" s="3"/>
      <c r="E26" s="2"/>
    </row>
    <row r="27" spans="1:5" ht="15">
      <c r="A27" s="10" t="s">
        <v>10</v>
      </c>
      <c r="B27" s="10" t="s">
        <v>11</v>
      </c>
      <c r="C27" s="10" t="s">
        <v>12</v>
      </c>
      <c r="D27" s="92" t="s">
        <v>13</v>
      </c>
      <c r="E27" s="92"/>
    </row>
    <row r="28" spans="1:5" ht="15">
      <c r="A28" s="3"/>
      <c r="B28" s="3"/>
      <c r="C28" s="3"/>
      <c r="D28" s="3"/>
      <c r="E28" s="2"/>
    </row>
    <row r="29" spans="1:5" ht="15">
      <c r="A29" s="11" t="s">
        <v>50</v>
      </c>
      <c r="B29" s="3" t="s">
        <v>86</v>
      </c>
      <c r="C29" s="3" t="s">
        <v>51</v>
      </c>
      <c r="D29" s="11" t="s">
        <v>21</v>
      </c>
      <c r="E29" s="12">
        <v>635</v>
      </c>
    </row>
    <row r="30" spans="1:5" ht="15.75">
      <c r="A30" s="11" t="s">
        <v>85</v>
      </c>
      <c r="B30" s="3" t="s">
        <v>87</v>
      </c>
      <c r="C30" s="3" t="s">
        <v>52</v>
      </c>
      <c r="D30" s="13" t="s">
        <v>22</v>
      </c>
      <c r="E30" s="14">
        <v>241.67</v>
      </c>
    </row>
    <row r="31" spans="1:5" ht="15">
      <c r="A31" s="3"/>
      <c r="B31" s="3" t="s">
        <v>88</v>
      </c>
      <c r="C31" s="3" t="s">
        <v>53</v>
      </c>
      <c r="D31" s="11" t="s">
        <v>23</v>
      </c>
      <c r="E31" s="12">
        <v>51</v>
      </c>
    </row>
    <row r="32" spans="1:5" ht="15">
      <c r="A32" s="3"/>
      <c r="B32" s="3"/>
      <c r="C32" s="15"/>
      <c r="D32" s="11" t="s">
        <v>24</v>
      </c>
      <c r="E32" s="12">
        <v>275.13</v>
      </c>
    </row>
  </sheetData>
  <mergeCells count="4">
    <mergeCell ref="A3:C3"/>
    <mergeCell ref="A1:C1"/>
    <mergeCell ref="D27:E27"/>
    <mergeCell ref="D17:E17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Footer>&amp;L&amp;8\&amp;F\&amp;A: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9">
      <selection activeCell="A31" sqref="A31"/>
    </sheetView>
  </sheetViews>
  <sheetFormatPr defaultColWidth="9.140625" defaultRowHeight="12.75"/>
  <cols>
    <col min="1" max="1" width="45.140625" style="0" customWidth="1"/>
    <col min="2" max="2" width="14.8515625" style="0" customWidth="1"/>
    <col min="3" max="3" width="17.57421875" style="0" customWidth="1"/>
    <col min="4" max="4" width="19.421875" style="0" bestFit="1" customWidth="1"/>
    <col min="5" max="5" width="14.8515625" style="0" bestFit="1" customWidth="1"/>
  </cols>
  <sheetData>
    <row r="1" spans="1:4" ht="18">
      <c r="A1" s="93" t="s">
        <v>70</v>
      </c>
      <c r="B1" s="93"/>
      <c r="C1" s="93"/>
      <c r="D1" s="93"/>
    </row>
    <row r="2" spans="1:3" ht="18">
      <c r="A2" s="61"/>
      <c r="B2" s="17"/>
      <c r="C2" s="34"/>
    </row>
    <row r="3" ht="15.75">
      <c r="A3" s="62" t="s">
        <v>26</v>
      </c>
    </row>
    <row r="4" spans="1:4" ht="45.75" customHeight="1">
      <c r="A4" s="64" t="s">
        <v>26</v>
      </c>
      <c r="B4" s="33" t="s">
        <v>15</v>
      </c>
      <c r="C4" s="43" t="s">
        <v>25</v>
      </c>
      <c r="D4" s="19" t="s">
        <v>16</v>
      </c>
    </row>
    <row r="5" spans="1:4" ht="15">
      <c r="A5" s="65" t="s">
        <v>54</v>
      </c>
      <c r="B5" s="66">
        <v>70000</v>
      </c>
      <c r="C5" s="67">
        <f>B5/$B$19*100</f>
        <v>56.00000000000001</v>
      </c>
      <c r="D5" s="68">
        <v>62071600</v>
      </c>
    </row>
    <row r="6" spans="1:4" ht="15">
      <c r="A6" s="65" t="s">
        <v>30</v>
      </c>
      <c r="B6" s="66">
        <v>15000</v>
      </c>
      <c r="C6" s="67">
        <f aca="true" t="shared" si="0" ref="C6:C18">B6/$B$19*100</f>
        <v>12</v>
      </c>
      <c r="D6" s="68">
        <v>13462500</v>
      </c>
    </row>
    <row r="7" spans="1:4" ht="15">
      <c r="A7" s="65" t="s">
        <v>55</v>
      </c>
      <c r="B7" s="66">
        <v>10000</v>
      </c>
      <c r="C7" s="67">
        <f t="shared" si="0"/>
        <v>8</v>
      </c>
      <c r="D7" s="68">
        <v>8750000</v>
      </c>
    </row>
    <row r="8" spans="1:4" ht="15">
      <c r="A8" s="65" t="s">
        <v>29</v>
      </c>
      <c r="B8" s="66">
        <v>10000</v>
      </c>
      <c r="C8" s="67">
        <f t="shared" si="0"/>
        <v>8</v>
      </c>
      <c r="D8" s="68">
        <v>8725000</v>
      </c>
    </row>
    <row r="9" spans="1:4" ht="15">
      <c r="A9" s="65" t="s">
        <v>56</v>
      </c>
      <c r="B9" s="66">
        <v>10000</v>
      </c>
      <c r="C9" s="67">
        <f t="shared" si="0"/>
        <v>8</v>
      </c>
      <c r="D9" s="68">
        <v>8656200</v>
      </c>
    </row>
    <row r="10" spans="1:4" ht="15">
      <c r="A10" s="65" t="s">
        <v>33</v>
      </c>
      <c r="B10" s="66">
        <v>4888</v>
      </c>
      <c r="C10" s="67">
        <f t="shared" si="0"/>
        <v>3.9104</v>
      </c>
      <c r="D10" s="68">
        <v>4242622.16</v>
      </c>
    </row>
    <row r="11" spans="1:4" ht="15">
      <c r="A11" s="65" t="s">
        <v>57</v>
      </c>
      <c r="B11" s="66">
        <v>3000</v>
      </c>
      <c r="C11" s="67">
        <f t="shared" si="0"/>
        <v>2.4</v>
      </c>
      <c r="D11" s="68">
        <v>2583690</v>
      </c>
    </row>
    <row r="12" spans="1:4" ht="15">
      <c r="A12" s="65" t="s">
        <v>58</v>
      </c>
      <c r="B12" s="66">
        <v>1000</v>
      </c>
      <c r="C12" s="67">
        <f t="shared" si="0"/>
        <v>0.8</v>
      </c>
      <c r="D12" s="68">
        <v>875000</v>
      </c>
    </row>
    <row r="13" spans="1:4" ht="15">
      <c r="A13" s="65" t="s">
        <v>28</v>
      </c>
      <c r="B13" s="66">
        <v>600</v>
      </c>
      <c r="C13" s="67">
        <f t="shared" si="0"/>
        <v>0.48</v>
      </c>
      <c r="D13" s="68">
        <v>570900</v>
      </c>
    </row>
    <row r="14" spans="1:4" ht="15">
      <c r="A14" s="65" t="s">
        <v>34</v>
      </c>
      <c r="B14" s="66">
        <v>500</v>
      </c>
      <c r="C14" s="67">
        <f t="shared" si="0"/>
        <v>0.4</v>
      </c>
      <c r="D14" s="68">
        <v>437500</v>
      </c>
    </row>
    <row r="15" spans="1:4" ht="15">
      <c r="A15" s="65" t="s">
        <v>18</v>
      </c>
      <c r="B15" s="66">
        <v>6</v>
      </c>
      <c r="C15" s="67">
        <f t="shared" si="0"/>
        <v>0.0048000000000000004</v>
      </c>
      <c r="D15" s="68">
        <v>5940</v>
      </c>
    </row>
    <row r="16" spans="1:4" ht="15">
      <c r="A16" s="65" t="s">
        <v>59</v>
      </c>
      <c r="B16" s="66">
        <v>3</v>
      </c>
      <c r="C16" s="67">
        <f t="shared" si="0"/>
        <v>0.0024000000000000002</v>
      </c>
      <c r="D16" s="68">
        <v>2700</v>
      </c>
    </row>
    <row r="17" spans="1:4" ht="15">
      <c r="A17" s="65" t="s">
        <v>60</v>
      </c>
      <c r="B17" s="66">
        <v>2</v>
      </c>
      <c r="C17" s="67">
        <f t="shared" si="0"/>
        <v>0.0015999999999999999</v>
      </c>
      <c r="D17" s="68">
        <v>3400</v>
      </c>
    </row>
    <row r="18" spans="1:5" ht="15.75" thickBot="1">
      <c r="A18" s="69" t="s">
        <v>17</v>
      </c>
      <c r="B18" s="66">
        <v>1</v>
      </c>
      <c r="C18" s="67">
        <f t="shared" si="0"/>
        <v>0.0007999999999999999</v>
      </c>
      <c r="D18" s="68">
        <v>950</v>
      </c>
      <c r="E18" s="70"/>
    </row>
    <row r="19" spans="1:4" ht="15.75">
      <c r="A19" s="71" t="s">
        <v>19</v>
      </c>
      <c r="B19" s="72">
        <f>SUM(B5:B18)</f>
        <v>125000</v>
      </c>
      <c r="C19" s="73">
        <f>SUM(C5:C18)/100</f>
        <v>1</v>
      </c>
      <c r="D19" s="74">
        <f>SUM(D5:D18)</f>
        <v>110388002.16</v>
      </c>
    </row>
    <row r="20" spans="1:4" ht="15">
      <c r="A20" s="75"/>
      <c r="B20" s="22"/>
      <c r="C20" s="23"/>
      <c r="D20" s="24"/>
    </row>
    <row r="21" spans="1:4" ht="15">
      <c r="A21" s="75"/>
      <c r="B21" s="22"/>
      <c r="C21" s="23"/>
      <c r="D21" s="24"/>
    </row>
    <row r="22" ht="15.75">
      <c r="A22" s="62" t="s">
        <v>27</v>
      </c>
    </row>
    <row r="23" spans="1:4" ht="48" customHeight="1">
      <c r="A23" s="64" t="s">
        <v>27</v>
      </c>
      <c r="B23" s="18" t="s">
        <v>15</v>
      </c>
      <c r="C23" s="43" t="s">
        <v>25</v>
      </c>
      <c r="D23" s="27" t="s">
        <v>16</v>
      </c>
    </row>
    <row r="24" spans="1:4" ht="15">
      <c r="A24" s="90" t="s">
        <v>54</v>
      </c>
      <c r="B24" s="20">
        <v>39114</v>
      </c>
      <c r="C24" s="21">
        <f aca="true" t="shared" si="1" ref="C24:C39">B24/$B$40*100</f>
        <v>31.291200000000003</v>
      </c>
      <c r="D24" s="76">
        <v>10042080.379999999</v>
      </c>
    </row>
    <row r="25" spans="1:4" ht="15">
      <c r="A25" s="90" t="s">
        <v>61</v>
      </c>
      <c r="B25" s="20">
        <v>30000</v>
      </c>
      <c r="C25" s="21">
        <f t="shared" si="1"/>
        <v>24</v>
      </c>
      <c r="D25" s="76">
        <v>8100000</v>
      </c>
    </row>
    <row r="26" spans="1:4" ht="15">
      <c r="A26" s="90" t="s">
        <v>55</v>
      </c>
      <c r="B26" s="20">
        <v>30000</v>
      </c>
      <c r="C26" s="21">
        <f t="shared" si="1"/>
        <v>24</v>
      </c>
      <c r="D26" s="68">
        <v>8400000</v>
      </c>
    </row>
    <row r="27" spans="1:4" ht="15">
      <c r="A27" s="90" t="s">
        <v>32</v>
      </c>
      <c r="B27" s="20">
        <v>12500</v>
      </c>
      <c r="C27" s="21">
        <f t="shared" si="1"/>
        <v>10</v>
      </c>
      <c r="D27" s="76">
        <v>3929875</v>
      </c>
    </row>
    <row r="28" spans="1:4" ht="15">
      <c r="A28" s="90" t="s">
        <v>57</v>
      </c>
      <c r="B28" s="20">
        <v>10000</v>
      </c>
      <c r="C28" s="21">
        <f t="shared" si="1"/>
        <v>8</v>
      </c>
      <c r="D28" s="76">
        <v>2630000</v>
      </c>
    </row>
    <row r="29" spans="1:4" ht="15">
      <c r="A29" s="90" t="s">
        <v>62</v>
      </c>
      <c r="B29" s="20">
        <v>1880</v>
      </c>
      <c r="C29" s="21">
        <f t="shared" si="1"/>
        <v>1.504</v>
      </c>
      <c r="D29" s="76">
        <v>808650</v>
      </c>
    </row>
    <row r="30" spans="1:4" ht="15">
      <c r="A30" s="90" t="s">
        <v>89</v>
      </c>
      <c r="B30" s="20">
        <v>1090</v>
      </c>
      <c r="C30" s="21">
        <f t="shared" si="1"/>
        <v>0.872</v>
      </c>
      <c r="D30" s="76">
        <v>346119.7</v>
      </c>
    </row>
    <row r="31" spans="1:4" ht="15">
      <c r="A31" s="90" t="s">
        <v>28</v>
      </c>
      <c r="B31" s="20">
        <v>400</v>
      </c>
      <c r="C31" s="21">
        <f t="shared" si="1"/>
        <v>0.32</v>
      </c>
      <c r="D31" s="76">
        <v>129000</v>
      </c>
    </row>
    <row r="32" spans="1:4" ht="15">
      <c r="A32" s="90" t="s">
        <v>63</v>
      </c>
      <c r="B32" s="20">
        <v>8</v>
      </c>
      <c r="C32" s="21">
        <f t="shared" si="1"/>
        <v>0.0063999999999999994</v>
      </c>
      <c r="D32" s="76">
        <v>2800</v>
      </c>
    </row>
    <row r="33" spans="1:4" ht="15">
      <c r="A33" s="90" t="s">
        <v>64</v>
      </c>
      <c r="B33" s="20">
        <v>2</v>
      </c>
      <c r="C33" s="21">
        <f t="shared" si="1"/>
        <v>0.0015999999999999999</v>
      </c>
      <c r="D33" s="76">
        <v>768</v>
      </c>
    </row>
    <row r="34" spans="1:4" ht="15">
      <c r="A34" s="90" t="s">
        <v>65</v>
      </c>
      <c r="B34" s="20">
        <v>1</v>
      </c>
      <c r="C34" s="21">
        <f t="shared" si="1"/>
        <v>0.0007999999999999999</v>
      </c>
      <c r="D34" s="76">
        <v>450</v>
      </c>
    </row>
    <row r="35" spans="1:4" ht="15">
      <c r="A35" s="90" t="s">
        <v>66</v>
      </c>
      <c r="B35" s="20">
        <v>1</v>
      </c>
      <c r="C35" s="21">
        <f t="shared" si="1"/>
        <v>0.0007999999999999999</v>
      </c>
      <c r="D35" s="76">
        <v>425</v>
      </c>
    </row>
    <row r="36" spans="1:4" ht="15">
      <c r="A36" s="90" t="s">
        <v>67</v>
      </c>
      <c r="B36" s="20">
        <v>1</v>
      </c>
      <c r="C36" s="21">
        <f t="shared" si="1"/>
        <v>0.0007999999999999999</v>
      </c>
      <c r="D36" s="76">
        <v>400</v>
      </c>
    </row>
    <row r="37" spans="1:4" ht="15">
      <c r="A37" s="90" t="s">
        <v>68</v>
      </c>
      <c r="B37" s="20">
        <v>1</v>
      </c>
      <c r="C37" s="21">
        <f t="shared" si="1"/>
        <v>0.0007999999999999999</v>
      </c>
      <c r="D37" s="76">
        <v>340</v>
      </c>
    </row>
    <row r="38" spans="1:4" ht="15">
      <c r="A38" s="90" t="s">
        <v>31</v>
      </c>
      <c r="B38" s="20">
        <v>1</v>
      </c>
      <c r="C38" s="21">
        <f t="shared" si="1"/>
        <v>0.0007999999999999999</v>
      </c>
      <c r="D38" s="76">
        <v>310</v>
      </c>
    </row>
    <row r="39" spans="1:4" ht="15.75" thickBot="1">
      <c r="A39" s="90" t="s">
        <v>69</v>
      </c>
      <c r="B39" s="20">
        <v>1</v>
      </c>
      <c r="C39" s="21">
        <f t="shared" si="1"/>
        <v>0.0007999999999999999</v>
      </c>
      <c r="D39" s="76">
        <v>247.1</v>
      </c>
    </row>
    <row r="40" spans="1:4" ht="15.75">
      <c r="A40" s="71" t="s">
        <v>19</v>
      </c>
      <c r="B40" s="72">
        <f>SUM(B24:B39)</f>
        <v>125000</v>
      </c>
      <c r="C40" s="73">
        <f>SUM(C24:C39)/100</f>
        <v>0.9999999999999999</v>
      </c>
      <c r="D40" s="74">
        <f>SUM(D24:D39)</f>
        <v>34391465.18</v>
      </c>
    </row>
    <row r="41" spans="1:4" ht="12.75">
      <c r="A41" s="77"/>
      <c r="B41" s="25"/>
      <c r="C41" s="28"/>
      <c r="D41" s="26"/>
    </row>
    <row r="42" spans="1:4" ht="15.75">
      <c r="A42" s="77"/>
      <c r="B42" s="22"/>
      <c r="C42" s="29" t="s">
        <v>20</v>
      </c>
      <c r="D42" s="30">
        <f>D40+D19</f>
        <v>144779467.34</v>
      </c>
    </row>
  </sheetData>
  <mergeCells count="1">
    <mergeCell ref="A1:D1"/>
  </mergeCells>
  <printOptions/>
  <pageMargins left="0.75" right="0.75" top="1.5" bottom="0.7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workbookViewId="0" topLeftCell="A1">
      <pane ySplit="5" topLeftCell="BM63" activePane="bottomLeft" state="frozen"/>
      <selection pane="topLeft" activeCell="A2" sqref="A2"/>
      <selection pane="bottomLeft" activeCell="B1" sqref="B1:B16384"/>
    </sheetView>
  </sheetViews>
  <sheetFormatPr defaultColWidth="9.140625" defaultRowHeight="12.75"/>
  <cols>
    <col min="1" max="1" width="14.8515625" style="57" customWidth="1"/>
    <col min="2" max="2" width="47.28125" style="58" bestFit="1" customWidth="1"/>
    <col min="3" max="3" width="13.28125" style="47" customWidth="1"/>
    <col min="4" max="4" width="9.421875" style="46" customWidth="1"/>
    <col min="5" max="16384" width="9.140625" style="46" customWidth="1"/>
  </cols>
  <sheetData>
    <row r="1" ht="18">
      <c r="A1" s="54" t="s">
        <v>70</v>
      </c>
    </row>
    <row r="2" ht="15.75">
      <c r="A2" s="55"/>
    </row>
    <row r="3" ht="15.75">
      <c r="A3" s="55" t="s">
        <v>71</v>
      </c>
    </row>
    <row r="5" spans="1:4" s="52" customFormat="1" ht="32.25" thickBot="1">
      <c r="A5" s="56" t="s">
        <v>37</v>
      </c>
      <c r="B5" s="59" t="s">
        <v>38</v>
      </c>
      <c r="C5" s="50" t="s">
        <v>15</v>
      </c>
      <c r="D5" s="51" t="s">
        <v>39</v>
      </c>
    </row>
    <row r="6" spans="1:4" ht="12.75">
      <c r="A6" s="85">
        <v>1700</v>
      </c>
      <c r="B6" s="78" t="s">
        <v>60</v>
      </c>
      <c r="C6" s="79">
        <v>2</v>
      </c>
      <c r="D6" s="45">
        <f>C6</f>
        <v>2</v>
      </c>
    </row>
    <row r="7" spans="1:4" ht="12.75">
      <c r="A7" s="85">
        <v>1026</v>
      </c>
      <c r="B7" s="78" t="s">
        <v>28</v>
      </c>
      <c r="C7" s="79">
        <v>100</v>
      </c>
      <c r="D7" s="45">
        <f aca="true" t="shared" si="0" ref="D7:D38">C7+D6</f>
        <v>102</v>
      </c>
    </row>
    <row r="8" spans="1:4" ht="12.75">
      <c r="A8" s="85">
        <v>1015</v>
      </c>
      <c r="B8" s="78" t="s">
        <v>28</v>
      </c>
      <c r="C8" s="79">
        <v>100</v>
      </c>
      <c r="D8" s="45">
        <f t="shared" si="0"/>
        <v>202</v>
      </c>
    </row>
    <row r="9" spans="1:4" ht="12.75">
      <c r="A9" s="85">
        <v>990</v>
      </c>
      <c r="B9" s="78" t="s">
        <v>28</v>
      </c>
      <c r="C9" s="79">
        <v>100</v>
      </c>
      <c r="D9" s="45">
        <f t="shared" si="0"/>
        <v>302</v>
      </c>
    </row>
    <row r="10" spans="1:4" ht="12.75">
      <c r="A10" s="85">
        <v>990</v>
      </c>
      <c r="B10" s="78" t="s">
        <v>18</v>
      </c>
      <c r="C10" s="79">
        <v>6</v>
      </c>
      <c r="D10" s="45">
        <f t="shared" si="0"/>
        <v>308</v>
      </c>
    </row>
    <row r="11" spans="1:4" ht="12.75">
      <c r="A11" s="85">
        <v>950</v>
      </c>
      <c r="B11" s="78" t="s">
        <v>17</v>
      </c>
      <c r="C11" s="79">
        <v>1</v>
      </c>
      <c r="D11" s="45">
        <f t="shared" si="0"/>
        <v>309</v>
      </c>
    </row>
    <row r="12" spans="1:4" ht="12.75">
      <c r="A12" s="85">
        <v>920</v>
      </c>
      <c r="B12" s="78" t="s">
        <v>59</v>
      </c>
      <c r="C12" s="79">
        <v>1</v>
      </c>
      <c r="D12" s="45">
        <f t="shared" si="0"/>
        <v>310</v>
      </c>
    </row>
    <row r="13" spans="1:4" ht="12.75">
      <c r="A13" s="85">
        <v>910</v>
      </c>
      <c r="B13" s="78" t="s">
        <v>30</v>
      </c>
      <c r="C13" s="79">
        <v>2500</v>
      </c>
      <c r="D13" s="45">
        <f t="shared" si="0"/>
        <v>2810</v>
      </c>
    </row>
    <row r="14" spans="1:4" ht="12.75">
      <c r="A14" s="85">
        <v>905.13</v>
      </c>
      <c r="B14" s="78" t="s">
        <v>54</v>
      </c>
      <c r="C14" s="79">
        <v>10000</v>
      </c>
      <c r="D14" s="45">
        <f t="shared" si="0"/>
        <v>12810</v>
      </c>
    </row>
    <row r="15" spans="1:4" ht="12.75">
      <c r="A15" s="85">
        <v>905</v>
      </c>
      <c r="B15" s="78" t="s">
        <v>30</v>
      </c>
      <c r="C15" s="79">
        <v>2500</v>
      </c>
      <c r="D15" s="45">
        <f t="shared" si="0"/>
        <v>15310</v>
      </c>
    </row>
    <row r="16" spans="1:4" ht="12.75">
      <c r="A16" s="85">
        <v>901.12</v>
      </c>
      <c r="B16" s="78" t="s">
        <v>54</v>
      </c>
      <c r="C16" s="79">
        <v>10000</v>
      </c>
      <c r="D16" s="45">
        <f t="shared" si="0"/>
        <v>25310</v>
      </c>
    </row>
    <row r="17" spans="1:4" ht="12.75">
      <c r="A17" s="85">
        <v>900</v>
      </c>
      <c r="B17" s="78" t="s">
        <v>28</v>
      </c>
      <c r="C17" s="79">
        <v>100</v>
      </c>
      <c r="D17" s="45">
        <f t="shared" si="0"/>
        <v>25410</v>
      </c>
    </row>
    <row r="18" spans="1:4" ht="12.75">
      <c r="A18" s="85">
        <v>900</v>
      </c>
      <c r="B18" s="78" t="s">
        <v>59</v>
      </c>
      <c r="C18" s="79">
        <v>1</v>
      </c>
      <c r="D18" s="45">
        <f t="shared" si="0"/>
        <v>25411</v>
      </c>
    </row>
    <row r="19" spans="1:4" ht="12.75">
      <c r="A19" s="85">
        <v>900</v>
      </c>
      <c r="B19" s="78" t="s">
        <v>30</v>
      </c>
      <c r="C19" s="79">
        <v>2500</v>
      </c>
      <c r="D19" s="45">
        <f t="shared" si="0"/>
        <v>27911</v>
      </c>
    </row>
    <row r="20" spans="1:4" ht="12.75">
      <c r="A20" s="85">
        <v>896.17</v>
      </c>
      <c r="B20" s="78" t="s">
        <v>54</v>
      </c>
      <c r="C20" s="79">
        <v>10000</v>
      </c>
      <c r="D20" s="45">
        <f t="shared" si="0"/>
        <v>37911</v>
      </c>
    </row>
    <row r="21" spans="1:4" ht="12.75">
      <c r="A21" s="85">
        <v>895</v>
      </c>
      <c r="B21" s="78" t="s">
        <v>30</v>
      </c>
      <c r="C21" s="79">
        <v>2500</v>
      </c>
      <c r="D21" s="45">
        <f t="shared" si="0"/>
        <v>40411</v>
      </c>
    </row>
    <row r="22" spans="1:4" ht="12.75">
      <c r="A22" s="85">
        <v>891.08</v>
      </c>
      <c r="B22" s="78" t="s">
        <v>54</v>
      </c>
      <c r="C22" s="79">
        <v>10000</v>
      </c>
      <c r="D22" s="45">
        <f t="shared" si="0"/>
        <v>50411</v>
      </c>
    </row>
    <row r="23" spans="1:4" ht="12.75">
      <c r="A23" s="85">
        <v>890</v>
      </c>
      <c r="B23" s="78" t="s">
        <v>30</v>
      </c>
      <c r="C23" s="79">
        <v>2500</v>
      </c>
      <c r="D23" s="45">
        <f t="shared" si="0"/>
        <v>52911</v>
      </c>
    </row>
    <row r="24" spans="1:4" ht="12.75">
      <c r="A24" s="85">
        <v>889</v>
      </c>
      <c r="B24" s="78" t="s">
        <v>28</v>
      </c>
      <c r="C24" s="79">
        <v>200</v>
      </c>
      <c r="D24" s="45">
        <f t="shared" si="0"/>
        <v>53111</v>
      </c>
    </row>
    <row r="25" spans="1:4" s="49" customFormat="1" ht="12.75">
      <c r="A25" s="85">
        <v>885</v>
      </c>
      <c r="B25" s="78" t="s">
        <v>30</v>
      </c>
      <c r="C25" s="79">
        <v>2500</v>
      </c>
      <c r="D25" s="48">
        <f t="shared" si="0"/>
        <v>55611</v>
      </c>
    </row>
    <row r="26" spans="1:4" ht="12.75">
      <c r="A26" s="85">
        <v>881.32</v>
      </c>
      <c r="B26" s="78" t="s">
        <v>54</v>
      </c>
      <c r="C26" s="79">
        <v>10000</v>
      </c>
      <c r="D26" s="45">
        <f t="shared" si="0"/>
        <v>65611</v>
      </c>
    </row>
    <row r="27" spans="1:4" ht="12.75">
      <c r="A27" s="85">
        <v>880</v>
      </c>
      <c r="B27" s="78" t="s">
        <v>59</v>
      </c>
      <c r="C27" s="79">
        <v>1</v>
      </c>
      <c r="D27" s="45">
        <f t="shared" si="0"/>
        <v>65612</v>
      </c>
    </row>
    <row r="28" spans="1:4" ht="12.75">
      <c r="A28" s="85">
        <v>880</v>
      </c>
      <c r="B28" s="78" t="s">
        <v>29</v>
      </c>
      <c r="C28" s="79">
        <v>2500</v>
      </c>
      <c r="D28" s="45">
        <f t="shared" si="0"/>
        <v>68112</v>
      </c>
    </row>
    <row r="29" spans="1:4" ht="12.75">
      <c r="A29" s="85">
        <v>875.13</v>
      </c>
      <c r="B29" s="78" t="s">
        <v>33</v>
      </c>
      <c r="C29" s="79">
        <v>2000</v>
      </c>
      <c r="D29" s="45">
        <f t="shared" si="0"/>
        <v>70112</v>
      </c>
    </row>
    <row r="30" spans="1:4" ht="12.75">
      <c r="A30" s="85">
        <v>875</v>
      </c>
      <c r="B30" s="78" t="s">
        <v>58</v>
      </c>
      <c r="C30" s="79">
        <v>1000</v>
      </c>
      <c r="D30" s="48">
        <f t="shared" si="0"/>
        <v>71112</v>
      </c>
    </row>
    <row r="31" spans="1:4" ht="12.75">
      <c r="A31" s="85">
        <v>875</v>
      </c>
      <c r="B31" s="78" t="s">
        <v>55</v>
      </c>
      <c r="C31" s="79">
        <v>10000</v>
      </c>
      <c r="D31" s="45">
        <f t="shared" si="0"/>
        <v>81112</v>
      </c>
    </row>
    <row r="32" spans="1:4" ht="12.75">
      <c r="A32" s="85">
        <v>875</v>
      </c>
      <c r="B32" s="78" t="s">
        <v>34</v>
      </c>
      <c r="C32" s="79">
        <v>500</v>
      </c>
      <c r="D32" s="45">
        <f t="shared" si="0"/>
        <v>81612</v>
      </c>
    </row>
    <row r="33" spans="1:4" ht="12.75">
      <c r="A33" s="85">
        <v>875</v>
      </c>
      <c r="B33" s="78" t="s">
        <v>29</v>
      </c>
      <c r="C33" s="79">
        <v>2500</v>
      </c>
      <c r="D33" s="45">
        <f t="shared" si="0"/>
        <v>84112</v>
      </c>
    </row>
    <row r="34" spans="1:4" ht="12.75">
      <c r="A34" s="85">
        <v>870.62</v>
      </c>
      <c r="B34" s="78" t="s">
        <v>56</v>
      </c>
      <c r="C34" s="79">
        <v>5000</v>
      </c>
      <c r="D34" s="45">
        <f t="shared" si="0"/>
        <v>89112</v>
      </c>
    </row>
    <row r="35" spans="1:4" ht="12.75">
      <c r="A35" s="85">
        <v>870</v>
      </c>
      <c r="B35" s="78" t="s">
        <v>29</v>
      </c>
      <c r="C35" s="79">
        <v>2500</v>
      </c>
      <c r="D35" s="45">
        <f t="shared" si="0"/>
        <v>91612</v>
      </c>
    </row>
    <row r="36" spans="1:4" ht="12.75">
      <c r="A36" s="85">
        <v>868.55</v>
      </c>
      <c r="B36" s="78" t="s">
        <v>33</v>
      </c>
      <c r="C36" s="79">
        <v>1000</v>
      </c>
      <c r="D36" s="45">
        <f t="shared" si="0"/>
        <v>92612</v>
      </c>
    </row>
    <row r="37" spans="1:4" ht="12.75">
      <c r="A37" s="85">
        <v>866.17</v>
      </c>
      <c r="B37" s="78" t="s">
        <v>54</v>
      </c>
      <c r="C37" s="79">
        <v>20000</v>
      </c>
      <c r="D37" s="45">
        <f t="shared" si="0"/>
        <v>112612</v>
      </c>
    </row>
    <row r="38" spans="1:4" ht="12.75">
      <c r="A38" s="85">
        <v>865</v>
      </c>
      <c r="B38" s="78" t="s">
        <v>29</v>
      </c>
      <c r="C38" s="79">
        <v>2500</v>
      </c>
      <c r="D38" s="45">
        <f t="shared" si="0"/>
        <v>115112</v>
      </c>
    </row>
    <row r="39" spans="1:4" ht="12.75">
      <c r="A39" s="85">
        <v>861.23</v>
      </c>
      <c r="B39" s="78" t="s">
        <v>57</v>
      </c>
      <c r="C39" s="79">
        <v>3000</v>
      </c>
      <c r="D39" s="45">
        <f aca="true" t="shared" si="1" ref="D39:D83">C39+D38</f>
        <v>118112</v>
      </c>
    </row>
    <row r="40" spans="1:4" ht="12.75">
      <c r="A40" s="85">
        <v>860.62</v>
      </c>
      <c r="B40" s="78" t="s">
        <v>56</v>
      </c>
      <c r="C40" s="79">
        <v>5000</v>
      </c>
      <c r="D40" s="45">
        <f t="shared" si="1"/>
        <v>123112</v>
      </c>
    </row>
    <row r="41" spans="1:4" ht="13.5" thickBot="1">
      <c r="A41" s="86">
        <v>860.07</v>
      </c>
      <c r="B41" s="80" t="s">
        <v>76</v>
      </c>
      <c r="C41" s="81">
        <v>3500</v>
      </c>
      <c r="D41" s="53">
        <f t="shared" si="1"/>
        <v>126612</v>
      </c>
    </row>
    <row r="42" spans="1:4" ht="12.75">
      <c r="A42" s="85">
        <v>860</v>
      </c>
      <c r="B42" s="78" t="s">
        <v>59</v>
      </c>
      <c r="C42" s="79">
        <v>1</v>
      </c>
      <c r="D42" s="45">
        <f t="shared" si="1"/>
        <v>126613</v>
      </c>
    </row>
    <row r="43" spans="1:4" ht="12.75">
      <c r="A43" s="85">
        <v>860</v>
      </c>
      <c r="B43" s="78" t="s">
        <v>29</v>
      </c>
      <c r="C43" s="79">
        <v>5000</v>
      </c>
      <c r="D43" s="45">
        <f t="shared" si="1"/>
        <v>131613</v>
      </c>
    </row>
    <row r="44" spans="1:4" ht="12.75">
      <c r="A44" s="85">
        <v>855</v>
      </c>
      <c r="B44" s="78" t="s">
        <v>29</v>
      </c>
      <c r="C44" s="79">
        <v>5000</v>
      </c>
      <c r="D44" s="45">
        <f t="shared" si="1"/>
        <v>136613</v>
      </c>
    </row>
    <row r="45" spans="1:4" ht="12.75">
      <c r="A45" s="85">
        <v>851.13</v>
      </c>
      <c r="B45" s="78" t="s">
        <v>54</v>
      </c>
      <c r="C45" s="79">
        <v>25000</v>
      </c>
      <c r="D45" s="45">
        <f t="shared" si="1"/>
        <v>161613</v>
      </c>
    </row>
    <row r="46" spans="1:4" ht="12.75">
      <c r="A46" s="85">
        <v>851.1</v>
      </c>
      <c r="B46" s="78" t="s">
        <v>72</v>
      </c>
      <c r="C46" s="79">
        <v>100</v>
      </c>
      <c r="D46" s="45">
        <f t="shared" si="1"/>
        <v>161713</v>
      </c>
    </row>
    <row r="47" spans="1:4" ht="12.75">
      <c r="A47" s="85">
        <v>850.62</v>
      </c>
      <c r="B47" s="78" t="s">
        <v>56</v>
      </c>
      <c r="C47" s="79">
        <v>5000</v>
      </c>
      <c r="D47" s="45">
        <f t="shared" si="1"/>
        <v>166713</v>
      </c>
    </row>
    <row r="48" spans="1:4" ht="12.75">
      <c r="A48" s="85">
        <v>850.01</v>
      </c>
      <c r="B48" s="78" t="s">
        <v>73</v>
      </c>
      <c r="C48" s="79">
        <v>250</v>
      </c>
      <c r="D48" s="45">
        <f t="shared" si="1"/>
        <v>166963</v>
      </c>
    </row>
    <row r="49" spans="1:4" ht="12.75">
      <c r="A49" s="85">
        <v>850</v>
      </c>
      <c r="B49" s="78" t="s">
        <v>58</v>
      </c>
      <c r="C49" s="79">
        <v>2000</v>
      </c>
      <c r="D49" s="45">
        <f t="shared" si="1"/>
        <v>168963</v>
      </c>
    </row>
    <row r="50" spans="1:4" ht="12.75">
      <c r="A50" s="85">
        <v>850</v>
      </c>
      <c r="B50" s="78" t="s">
        <v>63</v>
      </c>
      <c r="C50" s="79">
        <v>7</v>
      </c>
      <c r="D50" s="45">
        <f t="shared" si="1"/>
        <v>168970</v>
      </c>
    </row>
    <row r="51" spans="1:4" s="49" customFormat="1" ht="12.75">
      <c r="A51" s="85">
        <v>850</v>
      </c>
      <c r="B51" s="78" t="s">
        <v>61</v>
      </c>
      <c r="C51" s="79">
        <v>2000</v>
      </c>
      <c r="D51" s="45">
        <f t="shared" si="1"/>
        <v>170970</v>
      </c>
    </row>
    <row r="52" spans="1:4" ht="12.75">
      <c r="A52" s="85">
        <v>850</v>
      </c>
      <c r="B52" s="78" t="s">
        <v>55</v>
      </c>
      <c r="C52" s="79">
        <v>10000</v>
      </c>
      <c r="D52" s="45">
        <f t="shared" si="1"/>
        <v>180970</v>
      </c>
    </row>
    <row r="53" spans="1:4" ht="12.75">
      <c r="A53" s="85">
        <v>850</v>
      </c>
      <c r="B53" s="78" t="s">
        <v>34</v>
      </c>
      <c r="C53" s="79">
        <v>500</v>
      </c>
      <c r="D53" s="45">
        <f t="shared" si="1"/>
        <v>181470</v>
      </c>
    </row>
    <row r="54" spans="1:4" ht="12.75">
      <c r="A54" s="85">
        <v>845.09</v>
      </c>
      <c r="B54" s="78" t="s">
        <v>33</v>
      </c>
      <c r="C54" s="79">
        <v>1000</v>
      </c>
      <c r="D54" s="45">
        <f t="shared" si="1"/>
        <v>182470</v>
      </c>
    </row>
    <row r="55" spans="1:4" ht="12.75">
      <c r="A55" s="85">
        <v>841.16</v>
      </c>
      <c r="B55" s="78" t="s">
        <v>54</v>
      </c>
      <c r="C55" s="79">
        <v>30000</v>
      </c>
      <c r="D55" s="45">
        <f t="shared" si="1"/>
        <v>212470</v>
      </c>
    </row>
    <row r="56" spans="1:4" ht="12.75">
      <c r="A56" s="85">
        <v>840.62</v>
      </c>
      <c r="B56" s="78" t="s">
        <v>56</v>
      </c>
      <c r="C56" s="79">
        <v>5000</v>
      </c>
      <c r="D56" s="45">
        <f t="shared" si="1"/>
        <v>217470</v>
      </c>
    </row>
    <row r="57" spans="1:4" ht="12.75">
      <c r="A57" s="85">
        <v>840</v>
      </c>
      <c r="B57" s="78" t="s">
        <v>59</v>
      </c>
      <c r="C57" s="79">
        <v>1</v>
      </c>
      <c r="D57" s="45">
        <f t="shared" si="1"/>
        <v>217471</v>
      </c>
    </row>
    <row r="58" spans="1:4" ht="12.75">
      <c r="A58" s="85">
        <v>840</v>
      </c>
      <c r="B58" s="78" t="s">
        <v>74</v>
      </c>
      <c r="C58" s="79">
        <v>11000</v>
      </c>
      <c r="D58" s="45">
        <f t="shared" si="1"/>
        <v>228471</v>
      </c>
    </row>
    <row r="59" spans="1:4" ht="12.75">
      <c r="A59" s="85">
        <v>831.99</v>
      </c>
      <c r="B59" s="78" t="s">
        <v>33</v>
      </c>
      <c r="C59" s="79">
        <v>1000</v>
      </c>
      <c r="D59" s="45">
        <f t="shared" si="1"/>
        <v>229471</v>
      </c>
    </row>
    <row r="60" spans="1:4" ht="12.75">
      <c r="A60" s="85">
        <v>826</v>
      </c>
      <c r="B60" s="78" t="s">
        <v>35</v>
      </c>
      <c r="C60" s="79">
        <v>10000</v>
      </c>
      <c r="D60" s="45">
        <f t="shared" si="1"/>
        <v>239471</v>
      </c>
    </row>
    <row r="61" spans="1:4" ht="12.75">
      <c r="A61" s="85">
        <v>825</v>
      </c>
      <c r="B61" s="78" t="s">
        <v>58</v>
      </c>
      <c r="C61" s="79">
        <v>2000</v>
      </c>
      <c r="D61" s="45">
        <f t="shared" si="1"/>
        <v>241471</v>
      </c>
    </row>
    <row r="62" spans="1:4" ht="12.75">
      <c r="A62" s="85">
        <v>825</v>
      </c>
      <c r="B62" s="78" t="s">
        <v>61</v>
      </c>
      <c r="C62" s="79">
        <v>4000</v>
      </c>
      <c r="D62" s="45">
        <f t="shared" si="1"/>
        <v>245471</v>
      </c>
    </row>
    <row r="63" spans="1:4" ht="12.75">
      <c r="A63" s="85">
        <v>825</v>
      </c>
      <c r="B63" s="78" t="s">
        <v>55</v>
      </c>
      <c r="C63" s="79">
        <v>10000</v>
      </c>
      <c r="D63" s="45">
        <f t="shared" si="1"/>
        <v>255471</v>
      </c>
    </row>
    <row r="64" spans="1:4" ht="12.75">
      <c r="A64" s="85">
        <v>820</v>
      </c>
      <c r="B64" s="78" t="s">
        <v>59</v>
      </c>
      <c r="C64" s="79">
        <v>1</v>
      </c>
      <c r="D64" s="45">
        <f t="shared" si="1"/>
        <v>255472</v>
      </c>
    </row>
    <row r="65" spans="1:4" ht="12.75">
      <c r="A65" s="85">
        <v>801.1</v>
      </c>
      <c r="B65" s="78" t="s">
        <v>72</v>
      </c>
      <c r="C65" s="79">
        <v>200</v>
      </c>
      <c r="D65" s="45">
        <f t="shared" si="1"/>
        <v>255672</v>
      </c>
    </row>
    <row r="66" spans="1:4" ht="12.75">
      <c r="A66" s="85">
        <v>800.51</v>
      </c>
      <c r="B66" s="78" t="s">
        <v>33</v>
      </c>
      <c r="C66" s="79">
        <v>6500</v>
      </c>
      <c r="D66" s="45">
        <f t="shared" si="1"/>
        <v>262172</v>
      </c>
    </row>
    <row r="67" spans="1:4" ht="12.75">
      <c r="A67" s="85">
        <v>800</v>
      </c>
      <c r="B67" s="78" t="s">
        <v>59</v>
      </c>
      <c r="C67" s="79">
        <v>1</v>
      </c>
      <c r="D67" s="45">
        <f t="shared" si="1"/>
        <v>262173</v>
      </c>
    </row>
    <row r="68" spans="1:4" ht="12.75">
      <c r="A68" s="85">
        <v>800</v>
      </c>
      <c r="B68" s="78" t="s">
        <v>58</v>
      </c>
      <c r="C68" s="79">
        <v>3000</v>
      </c>
      <c r="D68" s="45">
        <f t="shared" si="1"/>
        <v>265173</v>
      </c>
    </row>
    <row r="69" spans="1:4" ht="12.75">
      <c r="A69" s="85">
        <v>800</v>
      </c>
      <c r="B69" s="78" t="s">
        <v>55</v>
      </c>
      <c r="C69" s="79">
        <v>10000</v>
      </c>
      <c r="D69" s="45">
        <f t="shared" si="1"/>
        <v>275173</v>
      </c>
    </row>
    <row r="70" spans="1:4" ht="12.75">
      <c r="A70" s="85">
        <v>800</v>
      </c>
      <c r="B70" s="78" t="s">
        <v>36</v>
      </c>
      <c r="C70" s="79">
        <v>10</v>
      </c>
      <c r="D70" s="45">
        <f t="shared" si="1"/>
        <v>275183</v>
      </c>
    </row>
    <row r="71" spans="1:4" ht="12.75">
      <c r="A71" s="85">
        <v>800</v>
      </c>
      <c r="B71" s="78" t="s">
        <v>75</v>
      </c>
      <c r="C71" s="79">
        <v>1000</v>
      </c>
      <c r="D71" s="45">
        <f t="shared" si="1"/>
        <v>276183</v>
      </c>
    </row>
    <row r="72" spans="1:4" ht="12.75">
      <c r="A72" s="85">
        <v>780</v>
      </c>
      <c r="B72" s="78" t="s">
        <v>59</v>
      </c>
      <c r="C72" s="79">
        <v>1</v>
      </c>
      <c r="D72" s="45">
        <f t="shared" si="1"/>
        <v>276184</v>
      </c>
    </row>
    <row r="73" spans="1:4" ht="12.75">
      <c r="A73" s="85">
        <v>776</v>
      </c>
      <c r="B73" s="78" t="s">
        <v>35</v>
      </c>
      <c r="C73" s="79">
        <v>20250</v>
      </c>
      <c r="D73" s="45">
        <f t="shared" si="1"/>
        <v>296434</v>
      </c>
    </row>
    <row r="74" spans="1:4" ht="12.75">
      <c r="A74" s="85">
        <v>775</v>
      </c>
      <c r="B74" s="78" t="s">
        <v>58</v>
      </c>
      <c r="C74" s="79">
        <v>3000</v>
      </c>
      <c r="D74" s="45">
        <f t="shared" si="1"/>
        <v>299434</v>
      </c>
    </row>
    <row r="75" spans="1:4" ht="12.75">
      <c r="A75" s="85">
        <v>775</v>
      </c>
      <c r="B75" s="78" t="s">
        <v>61</v>
      </c>
      <c r="C75" s="79">
        <v>6000</v>
      </c>
      <c r="D75" s="45">
        <f t="shared" si="1"/>
        <v>305434</v>
      </c>
    </row>
    <row r="76" spans="1:4" ht="12.75">
      <c r="A76" s="85">
        <v>775</v>
      </c>
      <c r="B76" s="78" t="s">
        <v>55</v>
      </c>
      <c r="C76" s="79">
        <v>10000</v>
      </c>
      <c r="D76" s="45">
        <f t="shared" si="1"/>
        <v>315434</v>
      </c>
    </row>
    <row r="77" spans="1:4" ht="12.75">
      <c r="A77" s="85">
        <v>750.01</v>
      </c>
      <c r="B77" s="78" t="s">
        <v>73</v>
      </c>
      <c r="C77" s="79">
        <v>1000</v>
      </c>
      <c r="D77" s="45">
        <f t="shared" si="1"/>
        <v>316434</v>
      </c>
    </row>
    <row r="78" spans="1:4" ht="12.75">
      <c r="A78" s="85">
        <v>750</v>
      </c>
      <c r="B78" s="78" t="s">
        <v>58</v>
      </c>
      <c r="C78" s="79">
        <v>1000</v>
      </c>
      <c r="D78" s="45">
        <f t="shared" si="1"/>
        <v>317434</v>
      </c>
    </row>
    <row r="79" spans="1:4" ht="12.75">
      <c r="A79" s="85">
        <v>750</v>
      </c>
      <c r="B79" s="78" t="s">
        <v>55</v>
      </c>
      <c r="C79" s="79">
        <v>10000</v>
      </c>
      <c r="D79" s="45">
        <f t="shared" si="1"/>
        <v>327434</v>
      </c>
    </row>
    <row r="80" spans="1:4" ht="12.75">
      <c r="A80" s="85">
        <v>725</v>
      </c>
      <c r="B80" s="78" t="s">
        <v>55</v>
      </c>
      <c r="C80" s="79">
        <v>10000</v>
      </c>
      <c r="D80" s="45">
        <f t="shared" si="1"/>
        <v>337434</v>
      </c>
    </row>
    <row r="81" spans="1:4" ht="12.75">
      <c r="A81" s="85">
        <v>700</v>
      </c>
      <c r="B81" s="78" t="s">
        <v>55</v>
      </c>
      <c r="C81" s="79">
        <v>10000</v>
      </c>
      <c r="D81" s="45">
        <f t="shared" si="1"/>
        <v>347434</v>
      </c>
    </row>
    <row r="82" spans="1:4" ht="12.75">
      <c r="A82" s="85">
        <v>675</v>
      </c>
      <c r="B82" s="78" t="s">
        <v>55</v>
      </c>
      <c r="C82" s="79">
        <v>10000</v>
      </c>
      <c r="D82" s="45">
        <f t="shared" si="1"/>
        <v>357434</v>
      </c>
    </row>
    <row r="83" spans="1:4" ht="12.75">
      <c r="A83" s="85">
        <v>650</v>
      </c>
      <c r="B83" s="78" t="s">
        <v>55</v>
      </c>
      <c r="C83" s="79">
        <v>10000</v>
      </c>
      <c r="D83" s="45">
        <f t="shared" si="1"/>
        <v>367434</v>
      </c>
    </row>
    <row r="85" spans="1:2" ht="12.75">
      <c r="A85" s="44" t="s">
        <v>77</v>
      </c>
      <c r="B85"/>
    </row>
    <row r="86" ht="12.75">
      <c r="A86" s="60"/>
    </row>
    <row r="87" spans="2:4" ht="12.75">
      <c r="B87" s="63"/>
      <c r="C87" s="63"/>
      <c r="D87" s="63"/>
    </row>
    <row r="124" ht="12.75" customHeight="1">
      <c r="E124" s="63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pane ySplit="5" topLeftCell="BM42" activePane="bottomLeft" state="frozen"/>
      <selection pane="topLeft" activeCell="A2" sqref="A2"/>
      <selection pane="bottomLeft" activeCell="F63" sqref="F63"/>
    </sheetView>
  </sheetViews>
  <sheetFormatPr defaultColWidth="9.140625" defaultRowHeight="12.75"/>
  <cols>
    <col min="1" max="1" width="14.8515625" style="57" customWidth="1"/>
    <col min="2" max="2" width="44.8515625" style="58" bestFit="1" customWidth="1"/>
    <col min="3" max="3" width="13.28125" style="47" customWidth="1"/>
    <col min="4" max="4" width="9.421875" style="46" customWidth="1"/>
    <col min="5" max="16384" width="9.140625" style="46" customWidth="1"/>
  </cols>
  <sheetData>
    <row r="1" ht="18">
      <c r="A1" s="54" t="s">
        <v>70</v>
      </c>
    </row>
    <row r="2" ht="15.75">
      <c r="A2" s="55"/>
    </row>
    <row r="3" ht="15.75">
      <c r="A3" s="55" t="s">
        <v>81</v>
      </c>
    </row>
    <row r="5" spans="1:4" s="52" customFormat="1" ht="32.25" thickBot="1">
      <c r="A5" s="56" t="s">
        <v>37</v>
      </c>
      <c r="B5" s="59" t="s">
        <v>38</v>
      </c>
      <c r="C5" s="50" t="s">
        <v>15</v>
      </c>
      <c r="D5" s="51" t="s">
        <v>39</v>
      </c>
    </row>
    <row r="6" spans="1:4" ht="12.75">
      <c r="A6" s="82">
        <v>635</v>
      </c>
      <c r="B6" s="78" t="s">
        <v>62</v>
      </c>
      <c r="C6" s="79">
        <v>475</v>
      </c>
      <c r="D6" s="45">
        <f>C6</f>
        <v>475</v>
      </c>
    </row>
    <row r="7" spans="1:4" ht="12.75">
      <c r="A7" s="82">
        <v>525</v>
      </c>
      <c r="B7" s="78" t="s">
        <v>62</v>
      </c>
      <c r="C7" s="79">
        <v>325</v>
      </c>
      <c r="D7" s="45">
        <f>C7+D6</f>
        <v>800</v>
      </c>
    </row>
    <row r="8" spans="1:4" ht="12.75">
      <c r="A8" s="82">
        <v>455</v>
      </c>
      <c r="B8" s="78" t="s">
        <v>62</v>
      </c>
      <c r="C8" s="79">
        <v>80</v>
      </c>
      <c r="D8" s="45">
        <f aca="true" t="shared" si="0" ref="D8:D63">C8+D7</f>
        <v>880</v>
      </c>
    </row>
    <row r="9" spans="1:4" ht="12.75">
      <c r="A9" s="82">
        <v>450</v>
      </c>
      <c r="B9" s="83" t="s">
        <v>65</v>
      </c>
      <c r="C9" s="84">
        <v>1</v>
      </c>
      <c r="D9" s="45">
        <f t="shared" si="0"/>
        <v>881</v>
      </c>
    </row>
    <row r="10" spans="1:4" ht="12.75">
      <c r="A10" s="82">
        <v>425</v>
      </c>
      <c r="B10" s="78" t="s">
        <v>66</v>
      </c>
      <c r="C10" s="79">
        <v>1</v>
      </c>
      <c r="D10" s="45">
        <f t="shared" si="0"/>
        <v>882</v>
      </c>
    </row>
    <row r="11" spans="1:4" ht="12.75">
      <c r="A11" s="82">
        <v>401</v>
      </c>
      <c r="B11" s="78" t="s">
        <v>64</v>
      </c>
      <c r="C11" s="79">
        <v>1</v>
      </c>
      <c r="D11" s="45">
        <f t="shared" si="0"/>
        <v>883</v>
      </c>
    </row>
    <row r="12" spans="1:4" ht="12.75">
      <c r="A12" s="82">
        <v>400</v>
      </c>
      <c r="B12" s="78" t="s">
        <v>67</v>
      </c>
      <c r="C12" s="79">
        <v>1</v>
      </c>
      <c r="D12" s="45">
        <f t="shared" si="0"/>
        <v>884</v>
      </c>
    </row>
    <row r="13" spans="1:4" ht="12.75">
      <c r="A13" s="82">
        <v>367</v>
      </c>
      <c r="B13" s="78" t="s">
        <v>64</v>
      </c>
      <c r="C13" s="79">
        <v>1</v>
      </c>
      <c r="D13" s="45">
        <f t="shared" si="0"/>
        <v>885</v>
      </c>
    </row>
    <row r="14" spans="1:4" ht="12.75">
      <c r="A14" s="82">
        <v>364.58</v>
      </c>
      <c r="B14" s="78" t="s">
        <v>89</v>
      </c>
      <c r="C14" s="79">
        <v>85</v>
      </c>
      <c r="D14" s="45">
        <f t="shared" si="0"/>
        <v>970</v>
      </c>
    </row>
    <row r="15" spans="1:4" ht="12.75">
      <c r="A15" s="82">
        <v>360</v>
      </c>
      <c r="B15" s="78" t="s">
        <v>28</v>
      </c>
      <c r="C15" s="79">
        <v>200</v>
      </c>
      <c r="D15" s="45">
        <f t="shared" si="0"/>
        <v>1170</v>
      </c>
    </row>
    <row r="16" spans="1:4" ht="12.75">
      <c r="A16" s="82">
        <v>350.08</v>
      </c>
      <c r="B16" s="78" t="s">
        <v>89</v>
      </c>
      <c r="C16" s="79">
        <v>85</v>
      </c>
      <c r="D16" s="45">
        <f t="shared" si="0"/>
        <v>1255</v>
      </c>
    </row>
    <row r="17" spans="1:4" ht="12.75">
      <c r="A17" s="82">
        <v>350</v>
      </c>
      <c r="B17" s="78" t="s">
        <v>63</v>
      </c>
      <c r="C17" s="79">
        <v>8</v>
      </c>
      <c r="D17" s="45">
        <f t="shared" si="0"/>
        <v>1263</v>
      </c>
    </row>
    <row r="18" spans="1:4" ht="12.75">
      <c r="A18" s="82">
        <v>340</v>
      </c>
      <c r="B18" s="78" t="s">
        <v>68</v>
      </c>
      <c r="C18" s="79">
        <v>1</v>
      </c>
      <c r="D18" s="45">
        <f t="shared" si="0"/>
        <v>1264</v>
      </c>
    </row>
    <row r="19" spans="1:4" ht="12.75">
      <c r="A19" s="82">
        <v>337.58</v>
      </c>
      <c r="B19" s="78" t="s">
        <v>89</v>
      </c>
      <c r="C19" s="79">
        <v>120</v>
      </c>
      <c r="D19" s="45">
        <f t="shared" si="0"/>
        <v>1384</v>
      </c>
    </row>
    <row r="20" spans="1:4" ht="12.75">
      <c r="A20" s="82">
        <v>337.15</v>
      </c>
      <c r="B20" s="78" t="s">
        <v>32</v>
      </c>
      <c r="C20" s="79">
        <v>1000</v>
      </c>
      <c r="D20" s="45">
        <f t="shared" si="0"/>
        <v>2384</v>
      </c>
    </row>
    <row r="21" spans="1:4" ht="12.75">
      <c r="A21" s="82">
        <v>332.15</v>
      </c>
      <c r="B21" s="78" t="s">
        <v>32</v>
      </c>
      <c r="C21" s="79">
        <v>1000</v>
      </c>
      <c r="D21" s="45">
        <f t="shared" si="0"/>
        <v>3384</v>
      </c>
    </row>
    <row r="22" spans="1:4" ht="12.75">
      <c r="A22" s="82">
        <v>327.15</v>
      </c>
      <c r="B22" s="78" t="s">
        <v>32</v>
      </c>
      <c r="C22" s="79">
        <v>2000</v>
      </c>
      <c r="D22" s="45">
        <f t="shared" si="0"/>
        <v>5384</v>
      </c>
    </row>
    <row r="23" spans="1:4" ht="12.75">
      <c r="A23" s="82">
        <v>325.08</v>
      </c>
      <c r="B23" s="78" t="s">
        <v>89</v>
      </c>
      <c r="C23" s="79">
        <v>250</v>
      </c>
      <c r="D23" s="45">
        <f t="shared" si="0"/>
        <v>5634</v>
      </c>
    </row>
    <row r="24" spans="1:4" ht="12.75">
      <c r="A24" s="82">
        <v>322.15</v>
      </c>
      <c r="B24" s="78" t="s">
        <v>32</v>
      </c>
      <c r="C24" s="79">
        <v>2500</v>
      </c>
      <c r="D24" s="45">
        <f t="shared" si="0"/>
        <v>8134</v>
      </c>
    </row>
    <row r="25" spans="1:4" s="49" customFormat="1" ht="12.75">
      <c r="A25" s="82">
        <v>312.58</v>
      </c>
      <c r="B25" s="78" t="s">
        <v>89</v>
      </c>
      <c r="C25" s="79">
        <v>260</v>
      </c>
      <c r="D25" s="45">
        <f t="shared" si="0"/>
        <v>8394</v>
      </c>
    </row>
    <row r="26" spans="1:4" ht="12.75">
      <c r="A26" s="82">
        <v>310.15</v>
      </c>
      <c r="B26" s="78" t="s">
        <v>32</v>
      </c>
      <c r="C26" s="79">
        <v>2000</v>
      </c>
      <c r="D26" s="48">
        <f t="shared" si="0"/>
        <v>10394</v>
      </c>
    </row>
    <row r="27" spans="1:4" ht="12.75">
      <c r="A27" s="82">
        <v>310</v>
      </c>
      <c r="B27" s="78" t="s">
        <v>31</v>
      </c>
      <c r="C27" s="79">
        <v>1</v>
      </c>
      <c r="D27" s="45">
        <f t="shared" si="0"/>
        <v>10395</v>
      </c>
    </row>
    <row r="28" spans="1:4" ht="12.75">
      <c r="A28" s="82">
        <v>300.15</v>
      </c>
      <c r="B28" s="78" t="s">
        <v>32</v>
      </c>
      <c r="C28" s="79">
        <v>2000</v>
      </c>
      <c r="D28" s="45">
        <f t="shared" si="0"/>
        <v>12395</v>
      </c>
    </row>
    <row r="29" spans="1:4" ht="12.75">
      <c r="A29" s="82">
        <v>300.08</v>
      </c>
      <c r="B29" s="78" t="s">
        <v>89</v>
      </c>
      <c r="C29" s="79">
        <v>135</v>
      </c>
      <c r="D29" s="45">
        <f t="shared" si="0"/>
        <v>12530</v>
      </c>
    </row>
    <row r="30" spans="1:4" ht="12.75">
      <c r="A30" s="82">
        <v>300</v>
      </c>
      <c r="B30" s="78" t="s">
        <v>62</v>
      </c>
      <c r="C30" s="79">
        <v>1000</v>
      </c>
      <c r="D30" s="45">
        <f t="shared" si="0"/>
        <v>13530</v>
      </c>
    </row>
    <row r="31" spans="1:4" ht="12.75">
      <c r="A31" s="82">
        <v>300</v>
      </c>
      <c r="B31" s="78" t="s">
        <v>55</v>
      </c>
      <c r="C31" s="79">
        <v>10000</v>
      </c>
      <c r="D31" s="45">
        <f t="shared" si="0"/>
        <v>23530</v>
      </c>
    </row>
    <row r="32" spans="1:4" ht="12.75">
      <c r="A32" s="82">
        <v>290.15</v>
      </c>
      <c r="B32" s="78" t="s">
        <v>32</v>
      </c>
      <c r="C32" s="79">
        <v>2000</v>
      </c>
      <c r="D32" s="45">
        <f t="shared" si="0"/>
        <v>25530</v>
      </c>
    </row>
    <row r="33" spans="1:4" ht="12.75">
      <c r="A33" s="82">
        <v>290</v>
      </c>
      <c r="B33" s="78" t="s">
        <v>61</v>
      </c>
      <c r="C33" s="79">
        <v>10000</v>
      </c>
      <c r="D33" s="45">
        <f t="shared" si="0"/>
        <v>35530</v>
      </c>
    </row>
    <row r="34" spans="1:4" ht="12.75">
      <c r="A34" s="82">
        <v>285</v>
      </c>
      <c r="B34" s="78" t="s">
        <v>28</v>
      </c>
      <c r="C34" s="79">
        <v>200</v>
      </c>
      <c r="D34" s="45">
        <f t="shared" si="0"/>
        <v>35730</v>
      </c>
    </row>
    <row r="35" spans="1:4" ht="12.75">
      <c r="A35" s="82">
        <v>280.08</v>
      </c>
      <c r="B35" s="78" t="s">
        <v>89</v>
      </c>
      <c r="C35" s="79">
        <v>75</v>
      </c>
      <c r="D35" s="45">
        <f t="shared" si="0"/>
        <v>35805</v>
      </c>
    </row>
    <row r="36" spans="1:4" ht="12.75">
      <c r="A36" s="82">
        <v>280</v>
      </c>
      <c r="B36" s="78" t="s">
        <v>55</v>
      </c>
      <c r="C36" s="79">
        <v>10000</v>
      </c>
      <c r="D36" s="45">
        <f t="shared" si="0"/>
        <v>45805</v>
      </c>
    </row>
    <row r="37" spans="1:4" ht="12.75">
      <c r="A37" s="82">
        <v>273</v>
      </c>
      <c r="B37" s="83" t="s">
        <v>57</v>
      </c>
      <c r="C37" s="84">
        <v>5000</v>
      </c>
      <c r="D37" s="45">
        <f t="shared" si="0"/>
        <v>50805</v>
      </c>
    </row>
    <row r="38" spans="1:4" ht="12.75">
      <c r="A38" s="82">
        <v>271.37</v>
      </c>
      <c r="B38" s="83" t="s">
        <v>54</v>
      </c>
      <c r="C38" s="84">
        <v>10000</v>
      </c>
      <c r="D38" s="45">
        <f t="shared" si="0"/>
        <v>60805</v>
      </c>
    </row>
    <row r="39" spans="1:4" ht="12.75">
      <c r="A39" s="82">
        <v>261.27</v>
      </c>
      <c r="B39" s="83" t="s">
        <v>54</v>
      </c>
      <c r="C39" s="84">
        <v>10000</v>
      </c>
      <c r="D39" s="45">
        <f t="shared" si="0"/>
        <v>70805</v>
      </c>
    </row>
    <row r="40" spans="1:4" ht="12.75">
      <c r="A40" s="82">
        <v>260.08</v>
      </c>
      <c r="B40" s="78" t="s">
        <v>89</v>
      </c>
      <c r="C40" s="79">
        <v>80</v>
      </c>
      <c r="D40" s="45">
        <f t="shared" si="0"/>
        <v>70885</v>
      </c>
    </row>
    <row r="41" spans="1:4" ht="12.75">
      <c r="A41" s="82">
        <v>260</v>
      </c>
      <c r="B41" s="78" t="s">
        <v>61</v>
      </c>
      <c r="C41" s="79">
        <v>20000</v>
      </c>
      <c r="D41" s="45">
        <f t="shared" si="0"/>
        <v>90885</v>
      </c>
    </row>
    <row r="42" spans="1:4" ht="12.75">
      <c r="A42" s="82">
        <v>260</v>
      </c>
      <c r="B42" s="78" t="s">
        <v>55</v>
      </c>
      <c r="C42" s="79">
        <v>10000</v>
      </c>
      <c r="D42" s="45">
        <f t="shared" si="0"/>
        <v>100885</v>
      </c>
    </row>
    <row r="43" spans="1:4" ht="12.75">
      <c r="A43" s="82">
        <v>253</v>
      </c>
      <c r="B43" s="83" t="s">
        <v>57</v>
      </c>
      <c r="C43" s="84">
        <v>5000</v>
      </c>
      <c r="D43" s="45">
        <f t="shared" si="0"/>
        <v>105885</v>
      </c>
    </row>
    <row r="44" spans="1:4" ht="12.75">
      <c r="A44" s="82">
        <v>251.31</v>
      </c>
      <c r="B44" s="83" t="s">
        <v>54</v>
      </c>
      <c r="C44" s="84">
        <v>10000</v>
      </c>
      <c r="D44" s="45">
        <f t="shared" si="0"/>
        <v>115885</v>
      </c>
    </row>
    <row r="45" spans="1:4" ht="12.75">
      <c r="A45" s="82">
        <v>247.1</v>
      </c>
      <c r="B45" s="78" t="s">
        <v>69</v>
      </c>
      <c r="C45" s="79">
        <v>1</v>
      </c>
      <c r="D45" s="45">
        <f t="shared" si="0"/>
        <v>115886</v>
      </c>
    </row>
    <row r="46" spans="1:4" ht="13.5" thickBot="1">
      <c r="A46" s="87">
        <v>241.67</v>
      </c>
      <c r="B46" s="88" t="s">
        <v>82</v>
      </c>
      <c r="C46" s="89">
        <v>10000</v>
      </c>
      <c r="D46" s="53">
        <f t="shared" si="0"/>
        <v>125886</v>
      </c>
    </row>
    <row r="47" spans="1:4" ht="12.75">
      <c r="A47" s="82">
        <v>240.08</v>
      </c>
      <c r="B47" s="78" t="s">
        <v>89</v>
      </c>
      <c r="C47" s="79">
        <v>210</v>
      </c>
      <c r="D47" s="45">
        <f t="shared" si="0"/>
        <v>126096</v>
      </c>
    </row>
    <row r="48" spans="1:4" ht="12.75">
      <c r="A48" s="82">
        <v>240</v>
      </c>
      <c r="B48" s="78" t="s">
        <v>55</v>
      </c>
      <c r="C48" s="79">
        <v>10000</v>
      </c>
      <c r="D48" s="45">
        <f t="shared" si="0"/>
        <v>136096</v>
      </c>
    </row>
    <row r="49" spans="1:4" ht="12.75">
      <c r="A49" s="82">
        <v>235.07</v>
      </c>
      <c r="B49" s="83" t="s">
        <v>78</v>
      </c>
      <c r="C49" s="84">
        <v>1000</v>
      </c>
      <c r="D49" s="45">
        <f t="shared" si="0"/>
        <v>137096</v>
      </c>
    </row>
    <row r="50" spans="1:4" ht="12.75">
      <c r="A50" s="82">
        <v>233</v>
      </c>
      <c r="B50" s="83" t="s">
        <v>57</v>
      </c>
      <c r="C50" s="84">
        <v>5000</v>
      </c>
      <c r="D50" s="45">
        <f t="shared" si="0"/>
        <v>142096</v>
      </c>
    </row>
    <row r="51" spans="1:4" s="49" customFormat="1" ht="12.75">
      <c r="A51" s="82">
        <v>231.14</v>
      </c>
      <c r="B51" s="83" t="s">
        <v>54</v>
      </c>
      <c r="C51" s="84">
        <v>30000</v>
      </c>
      <c r="D51" s="45">
        <f t="shared" si="0"/>
        <v>172096</v>
      </c>
    </row>
    <row r="52" spans="1:4" ht="12.75">
      <c r="A52" s="82">
        <v>226</v>
      </c>
      <c r="B52" s="78" t="s">
        <v>79</v>
      </c>
      <c r="C52" s="79">
        <v>1000</v>
      </c>
      <c r="D52" s="45">
        <f t="shared" si="0"/>
        <v>173096</v>
      </c>
    </row>
    <row r="53" spans="1:4" ht="12.75">
      <c r="A53" s="82">
        <v>220</v>
      </c>
      <c r="B53" s="78" t="s">
        <v>61</v>
      </c>
      <c r="C53" s="79">
        <v>20000</v>
      </c>
      <c r="D53" s="45">
        <f t="shared" si="0"/>
        <v>193096</v>
      </c>
    </row>
    <row r="54" spans="1:4" ht="12.75">
      <c r="A54" s="82">
        <v>220</v>
      </c>
      <c r="B54" s="78" t="s">
        <v>55</v>
      </c>
      <c r="C54" s="79">
        <v>10000</v>
      </c>
      <c r="D54" s="45">
        <f t="shared" si="0"/>
        <v>203096</v>
      </c>
    </row>
    <row r="55" spans="1:4" ht="12.75">
      <c r="A55" s="82">
        <v>213</v>
      </c>
      <c r="B55" s="83" t="s">
        <v>57</v>
      </c>
      <c r="C55" s="84">
        <v>5000</v>
      </c>
      <c r="D55" s="45">
        <f t="shared" si="0"/>
        <v>208096</v>
      </c>
    </row>
    <row r="56" spans="1:4" ht="12.75">
      <c r="A56" s="82">
        <v>201.67</v>
      </c>
      <c r="B56" s="83" t="s">
        <v>54</v>
      </c>
      <c r="C56" s="84">
        <v>55000</v>
      </c>
      <c r="D56" s="45">
        <f t="shared" si="0"/>
        <v>263096</v>
      </c>
    </row>
    <row r="57" spans="1:4" ht="12.75">
      <c r="A57" s="82">
        <v>186.27</v>
      </c>
      <c r="B57" s="78" t="s">
        <v>80</v>
      </c>
      <c r="C57" s="79">
        <v>1000</v>
      </c>
      <c r="D57" s="45">
        <f t="shared" si="0"/>
        <v>264096</v>
      </c>
    </row>
    <row r="58" spans="1:4" ht="12.75">
      <c r="A58" s="82">
        <v>180.08</v>
      </c>
      <c r="B58" s="78" t="s">
        <v>89</v>
      </c>
      <c r="C58" s="79">
        <v>140</v>
      </c>
      <c r="D58" s="45">
        <f t="shared" si="0"/>
        <v>264236</v>
      </c>
    </row>
    <row r="59" spans="1:4" ht="12.75">
      <c r="A59" s="82">
        <v>175</v>
      </c>
      <c r="B59" s="83" t="s">
        <v>73</v>
      </c>
      <c r="C59" s="84">
        <v>1000</v>
      </c>
      <c r="D59" s="45">
        <f t="shared" si="0"/>
        <v>265236</v>
      </c>
    </row>
    <row r="60" spans="1:4" ht="12.75">
      <c r="A60" s="82">
        <v>125.08</v>
      </c>
      <c r="B60" s="78" t="s">
        <v>89</v>
      </c>
      <c r="C60" s="79">
        <v>200</v>
      </c>
      <c r="D60" s="45">
        <f t="shared" si="0"/>
        <v>265436</v>
      </c>
    </row>
    <row r="61" spans="1:4" ht="12.75">
      <c r="A61" s="82">
        <v>101.63</v>
      </c>
      <c r="B61" s="78" t="s">
        <v>80</v>
      </c>
      <c r="C61" s="79">
        <v>1000</v>
      </c>
      <c r="D61" s="45">
        <f t="shared" si="0"/>
        <v>266436</v>
      </c>
    </row>
    <row r="62" spans="1:4" ht="12.75">
      <c r="A62" s="82">
        <v>101.61</v>
      </c>
      <c r="B62" s="83" t="s">
        <v>78</v>
      </c>
      <c r="C62" s="84">
        <v>1000</v>
      </c>
      <c r="D62" s="45">
        <f t="shared" si="0"/>
        <v>267436</v>
      </c>
    </row>
    <row r="63" spans="1:4" ht="12.75">
      <c r="A63" s="82">
        <v>51</v>
      </c>
      <c r="B63" s="83" t="s">
        <v>73</v>
      </c>
      <c r="C63" s="84">
        <v>5000</v>
      </c>
      <c r="D63" s="45">
        <f t="shared" si="0"/>
        <v>272436</v>
      </c>
    </row>
    <row r="65" ht="12.75">
      <c r="A65" s="44" t="s">
        <v>83</v>
      </c>
    </row>
    <row r="71" ht="12.75" customHeight="1"/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2" sqref="B2"/>
    </sheetView>
  </sheetViews>
  <sheetFormatPr defaultColWidth="9.140625" defaultRowHeight="12.75"/>
  <cols>
    <col min="1" max="1" width="15.421875" style="0" customWidth="1"/>
    <col min="2" max="2" width="16.57421875" style="0" bestFit="1" customWidth="1"/>
    <col min="4" max="4" width="16.7109375" style="0" bestFit="1" customWidth="1"/>
    <col min="6" max="6" width="15.57421875" style="0" bestFit="1" customWidth="1"/>
    <col min="8" max="8" width="7.57421875" style="0" bestFit="1" customWidth="1"/>
    <col min="9" max="9" width="13.7109375" style="0" bestFit="1" customWidth="1"/>
    <col min="11" max="11" width="9.57421875" style="0" bestFit="1" customWidth="1"/>
    <col min="12" max="12" width="14.00390625" style="0" bestFit="1" customWidth="1"/>
  </cols>
  <sheetData>
    <row r="1" spans="1:9" ht="12.75">
      <c r="A1" s="36"/>
      <c r="B1" s="36" t="s">
        <v>84</v>
      </c>
      <c r="C1" s="36"/>
      <c r="D1" s="37"/>
      <c r="E1" s="36"/>
      <c r="F1" s="36"/>
      <c r="G1" s="36"/>
      <c r="H1" s="38"/>
      <c r="I1" s="36"/>
    </row>
    <row r="2" spans="1:9" ht="12.75">
      <c r="A2" s="39"/>
      <c r="B2" s="39"/>
      <c r="C2" s="39"/>
      <c r="D2" s="40"/>
      <c r="E2" s="39"/>
      <c r="F2" s="39"/>
      <c r="G2" s="41"/>
      <c r="H2" s="42"/>
      <c r="I2" s="39"/>
    </row>
    <row r="3" spans="1:9" ht="12.75">
      <c r="A3" s="39"/>
      <c r="B3" s="39"/>
      <c r="C3" s="39"/>
      <c r="D3" s="40"/>
      <c r="E3" s="39"/>
      <c r="F3" s="39"/>
      <c r="G3" s="41"/>
      <c r="H3" s="42"/>
      <c r="I3" s="39"/>
    </row>
    <row r="4" spans="1:12" ht="15">
      <c r="A4" s="35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">
      <c r="A6" s="31"/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5">
      <c r="A7" s="31"/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ekun66</dc:creator>
  <cp:keywords/>
  <dc:description/>
  <cp:lastModifiedBy>US EPA</cp:lastModifiedBy>
  <cp:lastPrinted>2005-03-29T12:48:51Z</cp:lastPrinted>
  <dcterms:created xsi:type="dcterms:W3CDTF">1999-09-15T14:43:42Z</dcterms:created>
  <dcterms:modified xsi:type="dcterms:W3CDTF">2006-03-29T12:29:54Z</dcterms:modified>
  <cp:category/>
  <cp:version/>
  <cp:contentType/>
  <cp:contentStatus/>
</cp:coreProperties>
</file>