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55" windowHeight="11610" tabRatio="624" activeTab="0"/>
  </bookViews>
  <sheets>
    <sheet name="Stats" sheetId="1" r:id="rId1"/>
    <sheet name="Summary" sheetId="2" r:id="rId2"/>
    <sheet name="2000 adv list" sheetId="3" r:id="rId3"/>
    <sheet name="2000 spot list" sheetId="4" r:id="rId4"/>
    <sheet name="Offer data" sheetId="5" r:id="rId5"/>
  </sheets>
  <definedNames>
    <definedName name="_xlnm.Print_Area" localSheetId="2">'2000 adv list'!$A$1:$D$28</definedName>
    <definedName name="_xlnm.Print_Area" localSheetId="1">'Summary'!$A$1:$D$52</definedName>
  </definedNames>
  <calcPr fullCalcOnLoad="1"/>
</workbook>
</file>

<file path=xl/sharedStrings.xml><?xml version="1.0" encoding="utf-8"?>
<sst xmlns="http://schemas.openxmlformats.org/spreadsheetml/2006/main" count="207" uniqueCount="106">
  <si>
    <t>QUANTITY</t>
  </si>
  <si>
    <t>Acid Rain Retirement Fund</t>
  </si>
  <si>
    <t>Maryland Environmental Law Society</t>
  </si>
  <si>
    <t>Sacramento Municipal Utility District</t>
  </si>
  <si>
    <t>Baltimore Gas and Electric Company</t>
  </si>
  <si>
    <t>American Electric Power</t>
  </si>
  <si>
    <t>The Clean Air Conservancy</t>
  </si>
  <si>
    <t>Total</t>
  </si>
  <si>
    <t>BIDS</t>
  </si>
  <si>
    <t>TOTAL</t>
  </si>
  <si>
    <t>BIDDER'S NAME</t>
  </si>
  <si>
    <t>Spot Auction Winners</t>
  </si>
  <si>
    <t>PERCENTAGE OF</t>
  </si>
  <si>
    <t>TOTAL ALLOWANCES (%)</t>
  </si>
  <si>
    <t>TOTALS</t>
  </si>
  <si>
    <t>7 Year Advance Auction Winners</t>
  </si>
  <si>
    <t>Total Auction Proceeds</t>
  </si>
  <si>
    <t>I.  ALLOWANCES AVAILABLE FOR AUCTION</t>
  </si>
  <si>
    <t>Origin of</t>
  </si>
  <si>
    <t>Spot Auction</t>
  </si>
  <si>
    <t>7 Year Advance Auction</t>
  </si>
  <si>
    <t>Allowances</t>
  </si>
  <si>
    <t>EPA</t>
  </si>
  <si>
    <t>Privately</t>
  </si>
  <si>
    <t>Offered</t>
  </si>
  <si>
    <t>ALLOWANCES</t>
  </si>
  <si>
    <t>NUMBER OF BIDS</t>
  </si>
  <si>
    <t>NUMBER OF BIDDERS</t>
  </si>
  <si>
    <t>BID PRICE</t>
  </si>
  <si>
    <t>Successful:  21</t>
  </si>
  <si>
    <t xml:space="preserve">Sold:  125,000   </t>
  </si>
  <si>
    <t>II.  SPOT AUCTION RESULTS</t>
  </si>
  <si>
    <t xml:space="preserve">III.  7 YEAR ADVANCE AUCTION RESULTS </t>
  </si>
  <si>
    <t>Bid For:  318,509</t>
  </si>
  <si>
    <t>Sold:  128,388</t>
  </si>
  <si>
    <t>Total:  85</t>
  </si>
  <si>
    <t>Successful:  51</t>
  </si>
  <si>
    <t>Unsuccessful:  34</t>
  </si>
  <si>
    <t>Unsuccessful:  13</t>
  </si>
  <si>
    <t>Successful:  23</t>
  </si>
  <si>
    <t>Total:  36</t>
  </si>
  <si>
    <t>Highest:  $250.00</t>
  </si>
  <si>
    <t>Clearing:  $126.00</t>
  </si>
  <si>
    <t>Lowest:  $80.05</t>
  </si>
  <si>
    <t>Bid For:  210,224</t>
  </si>
  <si>
    <t>Unsuccessful:  3</t>
  </si>
  <si>
    <t>Total:  24</t>
  </si>
  <si>
    <t>Successful:  6</t>
  </si>
  <si>
    <t>Unsuccessful:  2</t>
  </si>
  <si>
    <t>Total:  8</t>
  </si>
  <si>
    <t>Highest:  $200.00</t>
  </si>
  <si>
    <t>Clearing:  $55.27</t>
  </si>
  <si>
    <t>Lowest:  $40.57</t>
  </si>
  <si>
    <t>Enron North America</t>
  </si>
  <si>
    <t>PG&amp;E Energy Trading - Power, L.P.</t>
  </si>
  <si>
    <t>The Dayton Power and Light Company</t>
  </si>
  <si>
    <t>The Detroit Edison Company</t>
  </si>
  <si>
    <t>South Carolina Electric &amp; Gas Co.</t>
  </si>
  <si>
    <t>Sunbury Generation, LLC</t>
  </si>
  <si>
    <t>UGI Development Company</t>
  </si>
  <si>
    <t>KUA Cane Island Unit No. 3</t>
  </si>
  <si>
    <t>Isaak Walton League, Va / Clean Air Conservancy</t>
  </si>
  <si>
    <t>Natsource LLC</t>
  </si>
  <si>
    <t>Avista Corp.</t>
  </si>
  <si>
    <t>Birney School - CAC</t>
  </si>
  <si>
    <t>IU School of Law - ELS</t>
  </si>
  <si>
    <t>CSU Environmental Finance / CAC</t>
  </si>
  <si>
    <t>ARME 451 / ECON 409 Cornell Univ. 2000</t>
  </si>
  <si>
    <t>Midwest Environmental Law Caucus</t>
  </si>
  <si>
    <t>St. Domenico School Environmental Club / CAC</t>
  </si>
  <si>
    <t>Cantor Fitzgerald Brokerage, L.P.</t>
  </si>
  <si>
    <t>Southern Indiana Gas and Electric Company</t>
  </si>
  <si>
    <t>ARME - Cornell University</t>
  </si>
  <si>
    <t>Benjamin N Cardozo School of Law Envir Law Society</t>
  </si>
  <si>
    <t>American Electric Power*</t>
  </si>
  <si>
    <t>*This bid was partially filled at 9,776</t>
  </si>
  <si>
    <t>*This bid included 1,677 offered allowances</t>
  </si>
  <si>
    <t>KUA Cane Island Unit No. 1</t>
  </si>
  <si>
    <t>KUA Cane Island Unit No. 2</t>
  </si>
  <si>
    <t>Enron North America*</t>
  </si>
  <si>
    <t>Baltimore Gas and Electric Company**</t>
  </si>
  <si>
    <t>Average:  $130.69</t>
  </si>
  <si>
    <t>Average:  $68.32</t>
  </si>
  <si>
    <t>(weighted)</t>
  </si>
  <si>
    <t>(First Usable in 2000)</t>
  </si>
  <si>
    <t>(First Usable in 2007)</t>
  </si>
  <si>
    <t>AMOUNT PAID</t>
  </si>
  <si>
    <t xml:space="preserve">      to one of the bidders by lottery.  </t>
  </si>
  <si>
    <t>**This bid was partially filled at 1,711, all of which were offered allowances.</t>
  </si>
  <si>
    <t xml:space="preserve">    EPA rules state that in the event two identical bids are submitted that would exaust</t>
  </si>
  <si>
    <t xml:space="preserve">     all remaining allowances, the auction Administrator shall allocate all allowances</t>
  </si>
  <si>
    <t>Cumulative</t>
  </si>
  <si>
    <t>Offers</t>
  </si>
  <si>
    <t>Quantity</t>
  </si>
  <si>
    <t>**********</t>
  </si>
  <si>
    <t xml:space="preserve">KUA Cane Island </t>
  </si>
  <si>
    <t>&lt; 0.01</t>
  </si>
  <si>
    <t>Benjamin N. Cardozo School of Law Envir Law Society</t>
  </si>
  <si>
    <t>1,677*</t>
  </si>
  <si>
    <t>1,711**</t>
  </si>
  <si>
    <t xml:space="preserve">* 1,677 allowances, with offer prices equal to </t>
  </si>
  <si>
    <t xml:space="preserve">   or less than $126.21, were sold at $126.21.</t>
  </si>
  <si>
    <t>** 1,711 allowances, with offer prices equal to</t>
  </si>
  <si>
    <t xml:space="preserve">   or less than $126.00, were sold at $126.00.</t>
  </si>
  <si>
    <t>AUCTION OFFERS (SPOT)</t>
  </si>
  <si>
    <t>AUCTION OFFERS (7 YEAR ADVANCE)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</si>
</sst>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#,##0.0"/>
    <numFmt numFmtId="170" formatCode="&quot;$&quot;#,##0.0_);[Red]\(&quot;$&quot;#,##0.0\)"/>
    <numFmt numFmtId="171" formatCode="#,##0.000"/>
    <numFmt numFmtId="172" formatCode="&quot;$&quot;#,##0.00"/>
    <numFmt numFmtId="173" formatCode="0.0"/>
    <numFmt numFmtId="174" formatCode="0.00_);\(0.00\)"/>
    <numFmt numFmtId="175" formatCode="&quot;$&quot;#,##0.00;[Red]&quot;$&quot;#,##0.00"/>
    <numFmt numFmtId="176" formatCode="#,##0.00;[Red]#,##0.00"/>
    <numFmt numFmtId="177" formatCode="0.00;[Red]0.00"/>
    <numFmt numFmtId="178" formatCode="0.0;[Red]0.0"/>
    <numFmt numFmtId="179" formatCode="0;[Red]0"/>
    <numFmt numFmtId="180" formatCode="#,##0;[Red]#,##0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53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MS Sans Serif"/>
      <family val="0"/>
    </font>
    <font>
      <sz val="10"/>
      <name val="Arial"/>
      <family val="0"/>
    </font>
    <font>
      <b/>
      <sz val="18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8"/>
      <name val="MS Sans Serif"/>
      <family val="2"/>
    </font>
    <font>
      <sz val="12"/>
      <color indexed="8"/>
      <name val="Bookman"/>
      <family val="1"/>
    </font>
    <font>
      <u val="double"/>
      <sz val="12"/>
      <color indexed="8"/>
      <name val="Bookman"/>
      <family val="1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double"/>
      <sz val="12"/>
      <color indexed="8"/>
      <name val="MS Sans Serif"/>
      <family val="2"/>
    </font>
    <font>
      <sz val="12"/>
      <color indexed="8"/>
      <name val="MS Sans Serif"/>
      <family val="2"/>
    </font>
    <font>
      <sz val="10"/>
      <name val="MS Sans Serif"/>
      <family val="2"/>
    </font>
    <font>
      <sz val="11"/>
      <color indexed="8"/>
      <name val="Arial"/>
      <family val="0"/>
    </font>
    <font>
      <sz val="11"/>
      <color indexed="8"/>
      <name val="MS Sans Serif"/>
      <family val="0"/>
    </font>
    <font>
      <u val="double"/>
      <sz val="11"/>
      <color indexed="8"/>
      <name val="MS Sans Serif"/>
      <family val="2"/>
    </font>
    <font>
      <u val="single"/>
      <sz val="11"/>
      <color indexed="8"/>
      <name val="MS Sans Serif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165" fontId="1" fillId="34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167" fontId="1" fillId="34" borderId="0" xfId="42" applyNumberFormat="1" applyFont="1" applyFill="1" applyBorder="1" applyAlignment="1">
      <alignment horizontal="right"/>
    </xf>
    <xf numFmtId="167" fontId="0" fillId="33" borderId="0" xfId="42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0" fontId="8" fillId="0" borderId="0" xfId="60" applyNumberFormat="1" applyFont="1" applyAlignment="1">
      <alignment horizontal="center"/>
    </xf>
    <xf numFmtId="44" fontId="8" fillId="0" borderId="0" xfId="44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9" fontId="9" fillId="0" borderId="0" xfId="0" applyNumberFormat="1" applyFont="1" applyAlignment="1">
      <alignment horizontal="center"/>
    </xf>
    <xf numFmtId="7" fontId="9" fillId="0" borderId="0" xfId="0" applyNumberFormat="1" applyFont="1" applyAlignment="1">
      <alignment horizontal="right"/>
    </xf>
    <xf numFmtId="0" fontId="0" fillId="33" borderId="0" xfId="0" applyFill="1" applyAlignment="1">
      <alignment horizontal="left"/>
    </xf>
    <xf numFmtId="165" fontId="0" fillId="0" borderId="0" xfId="0" applyNumberFormat="1" applyAlignment="1">
      <alignment/>
    </xf>
    <xf numFmtId="167" fontId="8" fillId="0" borderId="0" xfId="42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0" fontId="4" fillId="0" borderId="0" xfId="57">
      <alignment/>
      <protection/>
    </xf>
    <xf numFmtId="0" fontId="4" fillId="0" borderId="0" xfId="57" applyAlignment="1">
      <alignment/>
      <protection/>
    </xf>
    <xf numFmtId="0" fontId="4" fillId="0" borderId="10" xfId="57" applyBorder="1">
      <alignment/>
      <protection/>
    </xf>
    <xf numFmtId="3" fontId="4" fillId="0" borderId="0" xfId="57" applyNumberFormat="1">
      <alignment/>
      <protection/>
    </xf>
    <xf numFmtId="0" fontId="4" fillId="0" borderId="10" xfId="57" applyFont="1" applyBorder="1">
      <alignment/>
      <protection/>
    </xf>
    <xf numFmtId="0" fontId="11" fillId="0" borderId="0" xfId="57" applyFont="1">
      <alignment/>
      <protection/>
    </xf>
    <xf numFmtId="0" fontId="12" fillId="0" borderId="0" xfId="57" applyFont="1" applyAlignment="1">
      <alignment horizontal="left"/>
      <protection/>
    </xf>
    <xf numFmtId="0" fontId="12" fillId="0" borderId="0" xfId="57" applyFont="1">
      <alignment/>
      <protection/>
    </xf>
    <xf numFmtId="0" fontId="4" fillId="0" borderId="0" xfId="55">
      <alignment/>
      <protection/>
    </xf>
    <xf numFmtId="0" fontId="4" fillId="0" borderId="0" xfId="57" applyFont="1">
      <alignment/>
      <protection/>
    </xf>
    <xf numFmtId="0" fontId="1" fillId="0" borderId="11" xfId="56" applyFont="1" applyFill="1" applyBorder="1" applyAlignment="1">
      <alignment horizontal="left"/>
      <protection/>
    </xf>
    <xf numFmtId="0" fontId="1" fillId="0" borderId="11" xfId="56" applyFont="1" applyFill="1" applyBorder="1" applyAlignment="1">
      <alignment horizontal="right"/>
      <protection/>
    </xf>
    <xf numFmtId="0" fontId="1" fillId="0" borderId="12" xfId="56" applyFont="1" applyFill="1" applyBorder="1" applyAlignment="1">
      <alignment horizontal="left"/>
      <protection/>
    </xf>
    <xf numFmtId="0" fontId="1" fillId="0" borderId="12" xfId="56" applyFont="1" applyFill="1" applyBorder="1" applyAlignment="1">
      <alignment horizontal="right"/>
      <protection/>
    </xf>
    <xf numFmtId="0" fontId="1" fillId="0" borderId="13" xfId="56" applyFont="1" applyFill="1" applyBorder="1" applyAlignment="1">
      <alignment horizontal="left"/>
      <protection/>
    </xf>
    <xf numFmtId="0" fontId="1" fillId="0" borderId="13" xfId="56" applyFont="1" applyFill="1" applyBorder="1" applyAlignment="1">
      <alignment horizontal="right"/>
      <protection/>
    </xf>
    <xf numFmtId="165" fontId="1" fillId="34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4" xfId="56" applyFont="1" applyFill="1" applyBorder="1" applyAlignment="1">
      <alignment horizontal="right"/>
      <protection/>
    </xf>
    <xf numFmtId="175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75" fontId="8" fillId="0" borderId="0" xfId="0" applyNumberFormat="1" applyFont="1" applyAlignment="1">
      <alignment/>
    </xf>
    <xf numFmtId="0" fontId="4" fillId="0" borderId="0" xfId="55" applyFont="1">
      <alignment/>
      <protection/>
    </xf>
    <xf numFmtId="0" fontId="4" fillId="0" borderId="10" xfId="57" applyFont="1" applyBorder="1">
      <alignment/>
      <protection/>
    </xf>
    <xf numFmtId="0" fontId="1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7" fontId="8" fillId="0" borderId="0" xfId="0" applyNumberFormat="1" applyFont="1" applyAlignment="1">
      <alignment/>
    </xf>
    <xf numFmtId="7" fontId="13" fillId="0" borderId="0" xfId="0" applyNumberFormat="1" applyFont="1" applyAlignment="1">
      <alignment/>
    </xf>
    <xf numFmtId="165" fontId="1" fillId="0" borderId="11" xfId="56" applyNumberFormat="1" applyFont="1" applyFill="1" applyBorder="1" applyAlignment="1">
      <alignment horizontal="left"/>
      <protection/>
    </xf>
    <xf numFmtId="165" fontId="1" fillId="0" borderId="12" xfId="56" applyNumberFormat="1" applyFont="1" applyFill="1" applyBorder="1" applyAlignment="1">
      <alignment horizontal="left"/>
      <protection/>
    </xf>
    <xf numFmtId="165" fontId="1" fillId="0" borderId="13" xfId="56" applyNumberFormat="1" applyFont="1" applyFill="1" applyBorder="1" applyAlignment="1">
      <alignment horizontal="left"/>
      <protection/>
    </xf>
    <xf numFmtId="165" fontId="1" fillId="34" borderId="0" xfId="0" applyNumberFormat="1" applyFont="1" applyFill="1" applyBorder="1" applyAlignment="1">
      <alignment horizontal="left"/>
    </xf>
    <xf numFmtId="167" fontId="0" fillId="33" borderId="11" xfId="42" applyNumberFormat="1" applyFont="1" applyFill="1" applyBorder="1" applyAlignment="1">
      <alignment horizontal="right"/>
    </xf>
    <xf numFmtId="167" fontId="0" fillId="33" borderId="13" xfId="42" applyNumberFormat="1" applyFont="1" applyFill="1" applyBorder="1" applyAlignment="1">
      <alignment horizontal="right"/>
    </xf>
    <xf numFmtId="167" fontId="0" fillId="33" borderId="12" xfId="42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1" fillId="0" borderId="15" xfId="56" applyFont="1" applyFill="1" applyBorder="1" applyAlignment="1">
      <alignment horizontal="right"/>
      <protection/>
    </xf>
    <xf numFmtId="0" fontId="1" fillId="0" borderId="16" xfId="56" applyFont="1" applyFill="1" applyBorder="1" applyAlignment="1">
      <alignment horizontal="right"/>
      <protection/>
    </xf>
    <xf numFmtId="167" fontId="0" fillId="0" borderId="11" xfId="42" applyNumberFormat="1" applyFont="1" applyBorder="1" applyAlignment="1">
      <alignment/>
    </xf>
    <xf numFmtId="167" fontId="0" fillId="0" borderId="13" xfId="42" applyNumberFormat="1" applyFont="1" applyBorder="1" applyAlignment="1">
      <alignment/>
    </xf>
    <xf numFmtId="167" fontId="0" fillId="0" borderId="12" xfId="42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16" fillId="0" borderId="0" xfId="56" applyFont="1" applyFill="1" applyBorder="1" applyAlignment="1">
      <alignment horizontal="left"/>
      <protection/>
    </xf>
    <xf numFmtId="3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172" fontId="17" fillId="0" borderId="0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2" fontId="17" fillId="0" borderId="18" xfId="0" applyNumberFormat="1" applyFont="1" applyBorder="1" applyAlignment="1">
      <alignment horizontal="center"/>
    </xf>
    <xf numFmtId="172" fontId="17" fillId="0" borderId="18" xfId="0" applyNumberFormat="1" applyFont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177" fontId="1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72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3" fontId="17" fillId="0" borderId="18" xfId="0" applyNumberFormat="1" applyFont="1" applyBorder="1" applyAlignment="1">
      <alignment/>
    </xf>
    <xf numFmtId="177" fontId="17" fillId="0" borderId="18" xfId="0" applyNumberFormat="1" applyFont="1" applyBorder="1" applyAlignment="1">
      <alignment horizontal="center"/>
    </xf>
    <xf numFmtId="172" fontId="17" fillId="0" borderId="18" xfId="0" applyNumberFormat="1" applyFont="1" applyBorder="1" applyAlignment="1">
      <alignment/>
    </xf>
    <xf numFmtId="180" fontId="18" fillId="0" borderId="0" xfId="0" applyNumberFormat="1" applyFont="1" applyAlignment="1">
      <alignment horizontal="right"/>
    </xf>
    <xf numFmtId="9" fontId="18" fillId="0" borderId="0" xfId="0" applyNumberFormat="1" applyFont="1" applyAlignment="1">
      <alignment horizontal="center"/>
    </xf>
    <xf numFmtId="175" fontId="19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7" fontId="1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72" fontId="15" fillId="0" borderId="0" xfId="55" applyNumberFormat="1" applyFont="1" applyAlignment="1">
      <alignment horizontal="center"/>
      <protection/>
    </xf>
    <xf numFmtId="3" fontId="0" fillId="0" borderId="0" xfId="0" applyNumberFormat="1" applyAlignment="1">
      <alignment horizontal="center"/>
    </xf>
    <xf numFmtId="3" fontId="15" fillId="0" borderId="0" xfId="55" applyNumberFormat="1" applyFont="1" applyAlignment="1">
      <alignment horizontal="center"/>
      <protection/>
    </xf>
    <xf numFmtId="0" fontId="4" fillId="0" borderId="0" xfId="57" applyFont="1" applyAlignment="1">
      <alignment/>
      <protection/>
    </xf>
    <xf numFmtId="0" fontId="4" fillId="0" borderId="0" xfId="57" applyAlignment="1">
      <alignment/>
      <protection/>
    </xf>
    <xf numFmtId="0" fontId="4" fillId="0" borderId="0" xfId="57" applyFont="1" applyAlignment="1">
      <alignment wrapText="1"/>
      <protection/>
    </xf>
    <xf numFmtId="0" fontId="4" fillId="0" borderId="0" xfId="57" applyAlignment="1">
      <alignment wrapText="1"/>
      <protection/>
    </xf>
    <xf numFmtId="0" fontId="4" fillId="0" borderId="0" xfId="57" applyFont="1" applyAlignment="1">
      <alignment horizontal="left"/>
      <protection/>
    </xf>
    <xf numFmtId="0" fontId="4" fillId="0" borderId="0" xfId="57" applyAlignment="1">
      <alignment horizontal="left"/>
      <protection/>
    </xf>
    <xf numFmtId="0" fontId="10" fillId="0" borderId="0" xfId="57" applyFont="1" applyAlignment="1">
      <alignment/>
      <protection/>
    </xf>
    <xf numFmtId="0" fontId="0" fillId="0" borderId="0" xfId="0" applyAlignment="1">
      <alignment/>
    </xf>
    <xf numFmtId="0" fontId="11" fillId="0" borderId="0" xfId="57" applyFont="1" applyAlignment="1">
      <alignment/>
      <protection/>
    </xf>
    <xf numFmtId="0" fontId="4" fillId="0" borderId="0" xfId="55" applyFont="1" applyAlignment="1">
      <alignment horizontal="center"/>
      <protection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ffsum99" xfId="55"/>
    <cellStyle name="Normal_Sheet1" xfId="56"/>
    <cellStyle name="Normal_stats_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="75" zoomScaleNormal="75" zoomScalePageLayoutView="0" workbookViewId="0" topLeftCell="A1">
      <selection activeCell="G12" sqref="G12"/>
    </sheetView>
  </sheetViews>
  <sheetFormatPr defaultColWidth="9.140625" defaultRowHeight="12.75"/>
  <cols>
    <col min="1" max="5" width="9.140625" style="33" customWidth="1"/>
    <col min="6" max="6" width="10.28125" style="33" customWidth="1"/>
    <col min="7" max="8" width="9.140625" style="33" customWidth="1"/>
    <col min="9" max="9" width="13.00390625" style="33" customWidth="1"/>
    <col min="10" max="16384" width="9.140625" style="33" customWidth="1"/>
  </cols>
  <sheetData>
    <row r="1" ht="42.75" customHeight="1"/>
    <row r="2" spans="1:6" ht="15.75">
      <c r="A2" s="114" t="s">
        <v>17</v>
      </c>
      <c r="B2" s="114"/>
      <c r="C2" s="114"/>
      <c r="D2" s="114"/>
      <c r="E2" s="114"/>
      <c r="F2" s="107"/>
    </row>
    <row r="4" spans="1:7" ht="12.75">
      <c r="A4" s="33" t="s">
        <v>18</v>
      </c>
      <c r="D4" s="33" t="s">
        <v>19</v>
      </c>
      <c r="G4" s="33" t="s">
        <v>20</v>
      </c>
    </row>
    <row r="5" spans="1:9" ht="12.75">
      <c r="A5" s="35" t="s">
        <v>21</v>
      </c>
      <c r="B5" s="35"/>
      <c r="C5" s="35"/>
      <c r="D5" s="57" t="s">
        <v>84</v>
      </c>
      <c r="E5" s="35"/>
      <c r="F5" s="35"/>
      <c r="G5" s="57" t="s">
        <v>85</v>
      </c>
      <c r="H5" s="35"/>
      <c r="I5" s="35"/>
    </row>
    <row r="7" spans="1:7" ht="12.75">
      <c r="A7" s="33" t="s">
        <v>22</v>
      </c>
      <c r="D7" s="36">
        <v>125000</v>
      </c>
      <c r="G7" s="36">
        <v>125000</v>
      </c>
    </row>
    <row r="8" spans="4:7" ht="12.75">
      <c r="D8" s="36"/>
      <c r="G8" s="36"/>
    </row>
    <row r="9" spans="1:7" ht="12.75">
      <c r="A9" s="33" t="s">
        <v>23</v>
      </c>
      <c r="D9" s="36">
        <v>5388</v>
      </c>
      <c r="G9" s="36">
        <v>2500</v>
      </c>
    </row>
    <row r="10" spans="1:9" ht="12.75">
      <c r="A10" s="37" t="s">
        <v>24</v>
      </c>
      <c r="B10" s="37"/>
      <c r="C10" s="37"/>
      <c r="D10" s="37"/>
      <c r="E10" s="37"/>
      <c r="F10" s="37"/>
      <c r="G10" s="37"/>
      <c r="H10" s="37"/>
      <c r="I10" s="37"/>
    </row>
    <row r="11" spans="1:7" ht="12.75">
      <c r="A11" s="33" t="s">
        <v>7</v>
      </c>
      <c r="D11" s="36">
        <v>130388</v>
      </c>
      <c r="G11" s="36">
        <v>127500</v>
      </c>
    </row>
    <row r="14" ht="15.75">
      <c r="A14" s="38" t="s">
        <v>31</v>
      </c>
    </row>
    <row r="16" spans="1:8" ht="12.75">
      <c r="A16" s="39" t="s">
        <v>25</v>
      </c>
      <c r="C16" s="40" t="s">
        <v>26</v>
      </c>
      <c r="E16" s="40" t="s">
        <v>27</v>
      </c>
      <c r="F16" s="40"/>
      <c r="H16" s="40" t="s">
        <v>28</v>
      </c>
    </row>
    <row r="18" spans="1:9" ht="12.75">
      <c r="A18" s="110" t="s">
        <v>33</v>
      </c>
      <c r="B18" s="111"/>
      <c r="C18" s="42" t="s">
        <v>36</v>
      </c>
      <c r="E18" s="42" t="s">
        <v>39</v>
      </c>
      <c r="H18" s="106" t="s">
        <v>41</v>
      </c>
      <c r="I18" s="107"/>
    </row>
    <row r="19" spans="1:9" ht="12.75">
      <c r="A19" s="110" t="s">
        <v>34</v>
      </c>
      <c r="B19" s="111"/>
      <c r="C19" s="42" t="s">
        <v>37</v>
      </c>
      <c r="E19" s="42" t="s">
        <v>38</v>
      </c>
      <c r="H19" s="112" t="s">
        <v>42</v>
      </c>
      <c r="I19" s="107"/>
    </row>
    <row r="20" spans="3:9" ht="12.75">
      <c r="C20" s="42" t="s">
        <v>35</v>
      </c>
      <c r="E20" s="106" t="s">
        <v>40</v>
      </c>
      <c r="F20" s="107"/>
      <c r="H20" s="106" t="s">
        <v>43</v>
      </c>
      <c r="I20" s="107"/>
    </row>
    <row r="21" spans="8:9" ht="12.75">
      <c r="H21" s="106" t="s">
        <v>81</v>
      </c>
      <c r="I21" s="107"/>
    </row>
    <row r="22" spans="8:9" ht="12.75">
      <c r="H22" s="106" t="s">
        <v>83</v>
      </c>
      <c r="I22" s="113"/>
    </row>
    <row r="23" spans="8:9" ht="12.75">
      <c r="H23" s="34"/>
      <c r="I23" s="34"/>
    </row>
    <row r="24" spans="8:9" ht="12.75">
      <c r="H24" s="34"/>
      <c r="I24" s="34"/>
    </row>
    <row r="27" ht="15.75">
      <c r="A27" s="38" t="s">
        <v>32</v>
      </c>
    </row>
    <row r="29" spans="1:8" ht="12.75">
      <c r="A29" s="39" t="s">
        <v>25</v>
      </c>
      <c r="C29" s="40" t="s">
        <v>26</v>
      </c>
      <c r="E29" s="40" t="s">
        <v>27</v>
      </c>
      <c r="F29" s="40"/>
      <c r="H29" s="40" t="s">
        <v>28</v>
      </c>
    </row>
    <row r="31" spans="1:9" ht="12.75">
      <c r="A31" s="110" t="s">
        <v>44</v>
      </c>
      <c r="B31" s="111"/>
      <c r="C31" s="33" t="s">
        <v>29</v>
      </c>
      <c r="E31" s="42" t="s">
        <v>47</v>
      </c>
      <c r="H31" s="106" t="s">
        <v>50</v>
      </c>
      <c r="I31" s="107"/>
    </row>
    <row r="32" spans="1:9" ht="12.75">
      <c r="A32" s="111" t="s">
        <v>30</v>
      </c>
      <c r="B32" s="111"/>
      <c r="C32" s="42" t="s">
        <v>45</v>
      </c>
      <c r="E32" s="42" t="s">
        <v>48</v>
      </c>
      <c r="H32" s="112" t="s">
        <v>51</v>
      </c>
      <c r="I32" s="107"/>
    </row>
    <row r="33" spans="3:9" ht="12.75">
      <c r="C33" s="42" t="s">
        <v>46</v>
      </c>
      <c r="E33" s="106" t="s">
        <v>49</v>
      </c>
      <c r="F33" s="107"/>
      <c r="H33" s="106" t="s">
        <v>52</v>
      </c>
      <c r="I33" s="107"/>
    </row>
    <row r="34" spans="8:9" ht="12.75">
      <c r="H34" s="106" t="s">
        <v>82</v>
      </c>
      <c r="I34" s="107"/>
    </row>
    <row r="35" spans="8:9" ht="12.75">
      <c r="H35" s="108" t="s">
        <v>83</v>
      </c>
      <c r="I35" s="109"/>
    </row>
  </sheetData>
  <sheetProtection/>
  <mergeCells count="17">
    <mergeCell ref="H21:I21"/>
    <mergeCell ref="H22:I22"/>
    <mergeCell ref="A2:F2"/>
    <mergeCell ref="A18:B18"/>
    <mergeCell ref="A19:B19"/>
    <mergeCell ref="E20:F20"/>
    <mergeCell ref="H18:I18"/>
    <mergeCell ref="H19:I19"/>
    <mergeCell ref="H20:I20"/>
    <mergeCell ref="E33:F33"/>
    <mergeCell ref="H33:I33"/>
    <mergeCell ref="H34:I34"/>
    <mergeCell ref="H35:I35"/>
    <mergeCell ref="A31:B31"/>
    <mergeCell ref="H31:I31"/>
    <mergeCell ref="A32:B32"/>
    <mergeCell ref="H32:I32"/>
  </mergeCells>
  <printOptions/>
  <pageMargins left="0.75" right="0.75" top="1" bottom="1" header="0.5" footer="0.5"/>
  <pageSetup orientation="portrait" r:id="rId1"/>
  <headerFooter alignWithMargins="0">
    <oddHeader>&amp;C&amp;"Arial,Bold"&amp;14 &amp;18 2000 EPA ALLOWANCE AUCTION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51"/>
  <sheetViews>
    <sheetView zoomScale="75" zoomScaleNormal="75" zoomScalePageLayoutView="0" workbookViewId="0" topLeftCell="A1">
      <selection activeCell="D38" sqref="D38"/>
    </sheetView>
  </sheetViews>
  <sheetFormatPr defaultColWidth="9.140625" defaultRowHeight="12.75"/>
  <cols>
    <col min="1" max="1" width="52.140625" style="0" customWidth="1"/>
    <col min="2" max="2" width="12.8515625" style="0" customWidth="1"/>
    <col min="3" max="3" width="32.57421875" style="0" bestFit="1" customWidth="1"/>
    <col min="4" max="4" width="19.00390625" style="1" customWidth="1"/>
    <col min="5" max="5" width="11.57421875" style="0" customWidth="1"/>
    <col min="6" max="6" width="8.57421875" style="0" bestFit="1" customWidth="1"/>
    <col min="7" max="7" width="4.8515625" style="0" customWidth="1"/>
  </cols>
  <sheetData>
    <row r="2" ht="19.5" customHeight="1">
      <c r="A2" s="54" t="s">
        <v>11</v>
      </c>
    </row>
    <row r="3" ht="15.75" customHeight="1">
      <c r="A3" s="15"/>
    </row>
    <row r="4" spans="1:7" ht="15.75" customHeight="1">
      <c r="A4" s="16"/>
      <c r="B4" s="16"/>
      <c r="C4" s="17" t="s">
        <v>12</v>
      </c>
      <c r="D4" s="17"/>
      <c r="E4" s="2"/>
      <c r="F4" s="2"/>
      <c r="G4" s="2"/>
    </row>
    <row r="5" spans="1:7" s="21" customFormat="1" ht="15.75" customHeight="1">
      <c r="A5" s="61" t="s">
        <v>10</v>
      </c>
      <c r="B5" s="19" t="s">
        <v>0</v>
      </c>
      <c r="C5" s="18" t="s">
        <v>13</v>
      </c>
      <c r="D5" s="19" t="s">
        <v>86</v>
      </c>
      <c r="E5" s="20"/>
      <c r="F5" s="20"/>
      <c r="G5" s="20"/>
    </row>
    <row r="6" spans="1:7" ht="15" customHeight="1">
      <c r="A6" s="60"/>
      <c r="B6" s="3"/>
      <c r="C6" s="3"/>
      <c r="D6" s="3"/>
      <c r="E6" s="2"/>
      <c r="F6" s="2"/>
      <c r="G6" s="2"/>
    </row>
    <row r="7" spans="1:7" ht="15" customHeight="1">
      <c r="A7" s="79" t="s">
        <v>5</v>
      </c>
      <c r="B7" s="80">
        <v>60000</v>
      </c>
      <c r="C7" s="81">
        <v>46.733339564445274</v>
      </c>
      <c r="D7" s="82">
        <v>7969500</v>
      </c>
      <c r="E7" s="2"/>
      <c r="F7" s="2"/>
      <c r="G7" s="2"/>
    </row>
    <row r="8" spans="1:7" ht="15" customHeight="1">
      <c r="A8" s="79" t="s">
        <v>53</v>
      </c>
      <c r="B8" s="80">
        <v>19850</v>
      </c>
      <c r="C8" s="81">
        <v>15.460946505903978</v>
      </c>
      <c r="D8" s="82">
        <v>2549962.5</v>
      </c>
      <c r="E8" s="23"/>
      <c r="F8" s="2"/>
      <c r="G8" s="2"/>
    </row>
    <row r="9" spans="1:7" ht="15" customHeight="1">
      <c r="A9" s="79" t="s">
        <v>54</v>
      </c>
      <c r="B9" s="80">
        <v>15700</v>
      </c>
      <c r="C9" s="81">
        <v>12.228557186029846</v>
      </c>
      <c r="D9" s="82">
        <v>1998542</v>
      </c>
      <c r="E9" s="2"/>
      <c r="F9" s="2"/>
      <c r="G9" s="2"/>
    </row>
    <row r="10" spans="1:7" ht="15" customHeight="1">
      <c r="A10" s="79" t="s">
        <v>55</v>
      </c>
      <c r="B10" s="80">
        <v>10000</v>
      </c>
      <c r="C10" s="81">
        <v>7.788889927407546</v>
      </c>
      <c r="D10" s="82">
        <v>1275000</v>
      </c>
      <c r="E10" s="2"/>
      <c r="F10" s="2"/>
      <c r="G10" s="2"/>
    </row>
    <row r="11" spans="1:7" ht="15" customHeight="1">
      <c r="A11" s="79" t="s">
        <v>4</v>
      </c>
      <c r="B11" s="80">
        <v>9211</v>
      </c>
      <c r="C11" s="81">
        <v>7.174346512135091</v>
      </c>
      <c r="D11" s="82">
        <v>1175586</v>
      </c>
      <c r="E11" s="2"/>
      <c r="F11" s="2"/>
      <c r="G11" s="2"/>
    </row>
    <row r="12" spans="1:7" ht="15" customHeight="1">
      <c r="A12" s="79" t="s">
        <v>56</v>
      </c>
      <c r="B12" s="80">
        <v>5300</v>
      </c>
      <c r="C12" s="81">
        <v>4.128111661526</v>
      </c>
      <c r="D12" s="82">
        <v>703211</v>
      </c>
      <c r="E12" s="2"/>
      <c r="F12" s="2"/>
      <c r="G12" s="2"/>
    </row>
    <row r="13" spans="1:7" ht="15" customHeight="1">
      <c r="A13" s="79" t="s">
        <v>57</v>
      </c>
      <c r="B13" s="80">
        <v>5000</v>
      </c>
      <c r="C13" s="81">
        <v>3.894444963703773</v>
      </c>
      <c r="D13" s="82">
        <v>650000</v>
      </c>
      <c r="E13" s="2"/>
      <c r="F13" s="2"/>
      <c r="G13" s="2"/>
    </row>
    <row r="14" spans="1:7" ht="15" customHeight="1">
      <c r="A14" s="79" t="s">
        <v>58</v>
      </c>
      <c r="B14" s="80">
        <v>2500</v>
      </c>
      <c r="C14" s="81">
        <v>1.9472224818518864</v>
      </c>
      <c r="D14" s="82">
        <v>337375</v>
      </c>
      <c r="E14" s="2"/>
      <c r="F14" s="2"/>
      <c r="G14" s="2"/>
    </row>
    <row r="15" spans="1:7" ht="15" customHeight="1">
      <c r="A15" s="79" t="s">
        <v>59</v>
      </c>
      <c r="B15" s="80">
        <v>500</v>
      </c>
      <c r="C15" s="81">
        <v>0.3894444963703773</v>
      </c>
      <c r="D15" s="82">
        <v>65000</v>
      </c>
      <c r="E15" s="2"/>
      <c r="F15" s="2"/>
      <c r="G15" s="2"/>
    </row>
    <row r="16" spans="1:7" ht="15" customHeight="1">
      <c r="A16" s="79" t="s">
        <v>3</v>
      </c>
      <c r="B16" s="80">
        <v>200</v>
      </c>
      <c r="C16" s="81">
        <v>0.1557777985481509</v>
      </c>
      <c r="D16" s="82">
        <v>37154</v>
      </c>
      <c r="E16" s="2"/>
      <c r="F16" s="2"/>
      <c r="G16" s="2"/>
    </row>
    <row r="17" spans="1:7" ht="15" customHeight="1">
      <c r="A17" s="79" t="s">
        <v>95</v>
      </c>
      <c r="B17" s="80">
        <v>74</v>
      </c>
      <c r="C17" s="81">
        <v>0.05763778546281584</v>
      </c>
      <c r="D17" s="82">
        <v>10508</v>
      </c>
      <c r="E17" s="2"/>
      <c r="F17" s="2"/>
      <c r="G17" s="2"/>
    </row>
    <row r="18" spans="1:7" ht="15" customHeight="1">
      <c r="A18" s="79" t="s">
        <v>1</v>
      </c>
      <c r="B18" s="80">
        <v>13</v>
      </c>
      <c r="C18" s="81">
        <v>0.01012555690562981</v>
      </c>
      <c r="D18" s="82">
        <v>1950</v>
      </c>
      <c r="E18" s="2"/>
      <c r="F18" s="2"/>
      <c r="G18" s="2"/>
    </row>
    <row r="19" spans="1:7" ht="15" customHeight="1">
      <c r="A19" s="79" t="s">
        <v>2</v>
      </c>
      <c r="B19" s="80">
        <v>10</v>
      </c>
      <c r="C19" s="81">
        <v>0.007788889927407546</v>
      </c>
      <c r="D19" s="82">
        <v>1475</v>
      </c>
      <c r="E19" s="2"/>
      <c r="F19" s="2"/>
      <c r="G19" s="2"/>
    </row>
    <row r="20" spans="1:7" ht="15" customHeight="1">
      <c r="A20" s="79" t="s">
        <v>61</v>
      </c>
      <c r="B20" s="80">
        <v>5</v>
      </c>
      <c r="C20" s="81" t="s">
        <v>96</v>
      </c>
      <c r="D20" s="82">
        <v>680</v>
      </c>
      <c r="E20" s="2"/>
      <c r="F20" s="2"/>
      <c r="G20" s="2"/>
    </row>
    <row r="21" spans="1:7" ht="15" customHeight="1">
      <c r="A21" s="79" t="s">
        <v>62</v>
      </c>
      <c r="B21" s="80">
        <v>5</v>
      </c>
      <c r="C21" s="81" t="s">
        <v>96</v>
      </c>
      <c r="D21" s="82">
        <v>692.5</v>
      </c>
      <c r="E21" s="2"/>
      <c r="F21" s="2"/>
      <c r="G21" s="2"/>
    </row>
    <row r="22" spans="1:7" ht="15" customHeight="1">
      <c r="A22" s="79" t="s">
        <v>6</v>
      </c>
      <c r="B22" s="80">
        <v>5</v>
      </c>
      <c r="C22" s="81" t="s">
        <v>96</v>
      </c>
      <c r="D22" s="82">
        <v>665.05</v>
      </c>
      <c r="E22" s="2"/>
      <c r="F22" s="2"/>
      <c r="G22" s="2"/>
    </row>
    <row r="23" spans="1:7" ht="15" customHeight="1">
      <c r="A23" s="79" t="s">
        <v>63</v>
      </c>
      <c r="B23" s="80">
        <v>4</v>
      </c>
      <c r="C23" s="81" t="s">
        <v>96</v>
      </c>
      <c r="D23" s="82">
        <v>600</v>
      </c>
      <c r="E23" s="2"/>
      <c r="F23" s="2"/>
      <c r="G23" s="2"/>
    </row>
    <row r="24" spans="1:7" ht="15" customHeight="1">
      <c r="A24" s="79" t="s">
        <v>64</v>
      </c>
      <c r="B24" s="80">
        <v>3</v>
      </c>
      <c r="C24" s="81" t="s">
        <v>96</v>
      </c>
      <c r="D24" s="82">
        <v>423</v>
      </c>
      <c r="E24" s="2"/>
      <c r="F24" s="2"/>
      <c r="G24" s="2"/>
    </row>
    <row r="25" spans="1:7" ht="15" customHeight="1">
      <c r="A25" s="79" t="s">
        <v>65</v>
      </c>
      <c r="B25" s="80">
        <v>3</v>
      </c>
      <c r="C25" s="81" t="s">
        <v>96</v>
      </c>
      <c r="D25" s="82">
        <v>435</v>
      </c>
      <c r="E25" s="2"/>
      <c r="F25" s="2"/>
      <c r="G25" s="2"/>
    </row>
    <row r="26" spans="1:7" ht="15" customHeight="1">
      <c r="A26" s="79" t="s">
        <v>66</v>
      </c>
      <c r="B26" s="80">
        <v>2</v>
      </c>
      <c r="C26" s="81" t="s">
        <v>96</v>
      </c>
      <c r="D26" s="82">
        <v>277.02</v>
      </c>
      <c r="E26" s="2"/>
      <c r="F26" s="2"/>
      <c r="G26" s="2"/>
    </row>
    <row r="27" spans="1:7" ht="15" customHeight="1">
      <c r="A27" s="79" t="s">
        <v>67</v>
      </c>
      <c r="B27" s="80">
        <v>1</v>
      </c>
      <c r="C27" s="81" t="s">
        <v>96</v>
      </c>
      <c r="D27" s="82">
        <v>135</v>
      </c>
      <c r="E27" s="2"/>
      <c r="F27" s="2"/>
      <c r="G27" s="2"/>
    </row>
    <row r="28" spans="1:7" ht="15" customHeight="1">
      <c r="A28" s="79" t="s">
        <v>68</v>
      </c>
      <c r="B28" s="80">
        <v>1</v>
      </c>
      <c r="C28" s="81" t="s">
        <v>96</v>
      </c>
      <c r="D28" s="82">
        <v>250</v>
      </c>
      <c r="E28" s="2"/>
      <c r="F28" s="2"/>
      <c r="G28" s="2"/>
    </row>
    <row r="29" spans="1:7" ht="15" customHeight="1" thickBot="1">
      <c r="A29" s="79" t="s">
        <v>69</v>
      </c>
      <c r="B29" s="83">
        <v>1</v>
      </c>
      <c r="C29" s="84" t="s">
        <v>96</v>
      </c>
      <c r="D29" s="85">
        <v>140</v>
      </c>
      <c r="E29" s="2"/>
      <c r="F29" s="2"/>
      <c r="G29" s="2"/>
    </row>
    <row r="30" spans="1:7" ht="18" customHeight="1">
      <c r="A30" s="53"/>
      <c r="B30" s="24"/>
      <c r="C30" s="25"/>
      <c r="D30" s="62"/>
      <c r="E30" s="2"/>
      <c r="F30" s="2"/>
      <c r="G30" s="2"/>
    </row>
    <row r="31" spans="1:7" ht="18" customHeight="1">
      <c r="A31" s="17" t="s">
        <v>14</v>
      </c>
      <c r="B31" s="100">
        <f>SUM(B7:B29)</f>
        <v>128388</v>
      </c>
      <c r="C31" s="98">
        <v>1</v>
      </c>
      <c r="D31" s="101">
        <f>SUM(D7:D29)</f>
        <v>16779561.07</v>
      </c>
      <c r="E31" s="2"/>
      <c r="F31" s="2"/>
      <c r="G31" s="2"/>
    </row>
    <row r="32" spans="1:7" ht="18" customHeight="1">
      <c r="A32" s="17"/>
      <c r="B32" s="26"/>
      <c r="C32" s="27"/>
      <c r="D32" s="28"/>
      <c r="E32" s="2"/>
      <c r="F32" s="2"/>
      <c r="G32" s="2"/>
    </row>
    <row r="33" ht="15.75">
      <c r="A33" s="24"/>
    </row>
    <row r="34" spans="1:3" ht="12.75">
      <c r="A34" s="1"/>
      <c r="C34" s="30"/>
    </row>
    <row r="35" spans="1:4" ht="19.5" customHeight="1">
      <c r="A35" s="54" t="s">
        <v>15</v>
      </c>
      <c r="B35" s="1"/>
      <c r="D35" s="17"/>
    </row>
    <row r="36" ht="12.75">
      <c r="A36" s="1"/>
    </row>
    <row r="37" spans="1:3" ht="15.75">
      <c r="A37" s="1"/>
      <c r="C37" s="17" t="s">
        <v>12</v>
      </c>
    </row>
    <row r="38" spans="1:4" ht="15.75">
      <c r="A38" s="61" t="s">
        <v>10</v>
      </c>
      <c r="B38" s="19" t="s">
        <v>0</v>
      </c>
      <c r="C38" s="18" t="s">
        <v>13</v>
      </c>
      <c r="D38" s="19" t="s">
        <v>86</v>
      </c>
    </row>
    <row r="39" ht="15" customHeight="1">
      <c r="A39" s="1"/>
    </row>
    <row r="40" spans="1:4" ht="15" customHeight="1">
      <c r="A40" s="86" t="s">
        <v>5</v>
      </c>
      <c r="B40" s="87">
        <v>109776</v>
      </c>
      <c r="C40" s="88">
        <v>87.8208</v>
      </c>
      <c r="D40" s="89">
        <v>7536294.52</v>
      </c>
    </row>
    <row r="41" spans="1:4" ht="15" customHeight="1">
      <c r="A41" s="86" t="s">
        <v>70</v>
      </c>
      <c r="B41" s="87">
        <v>10120</v>
      </c>
      <c r="C41" s="88">
        <v>8.096</v>
      </c>
      <c r="D41" s="89">
        <v>615150</v>
      </c>
    </row>
    <row r="42" spans="1:4" ht="15" customHeight="1">
      <c r="A42" s="90" t="s">
        <v>71</v>
      </c>
      <c r="B42" s="91">
        <v>5000</v>
      </c>
      <c r="C42" s="88">
        <v>4</v>
      </c>
      <c r="D42" s="92">
        <v>372500</v>
      </c>
    </row>
    <row r="43" spans="1:4" ht="15" customHeight="1">
      <c r="A43" s="86" t="s">
        <v>3</v>
      </c>
      <c r="B43" s="87">
        <v>100</v>
      </c>
      <c r="C43" s="88">
        <v>0.08</v>
      </c>
      <c r="D43" s="89">
        <v>15577</v>
      </c>
    </row>
    <row r="44" spans="1:4" ht="15" customHeight="1">
      <c r="A44" s="86" t="s">
        <v>72</v>
      </c>
      <c r="B44" s="87">
        <v>3</v>
      </c>
      <c r="C44" s="93" t="s">
        <v>96</v>
      </c>
      <c r="D44" s="89">
        <v>405</v>
      </c>
    </row>
    <row r="45" spans="1:4" ht="15" customHeight="1" thickBot="1">
      <c r="A45" s="90" t="s">
        <v>97</v>
      </c>
      <c r="B45" s="94">
        <v>1</v>
      </c>
      <c r="C45" s="95" t="s">
        <v>96</v>
      </c>
      <c r="D45" s="96">
        <v>200</v>
      </c>
    </row>
    <row r="46" spans="1:4" ht="15.75">
      <c r="A46" s="53"/>
      <c r="B46" s="31"/>
      <c r="C46" s="22"/>
      <c r="D46" s="55"/>
    </row>
    <row r="47" spans="1:4" ht="15.75">
      <c r="A47" s="17" t="s">
        <v>14</v>
      </c>
      <c r="B47" s="97">
        <f>SUM(B40:B45)</f>
        <v>125000</v>
      </c>
      <c r="C47" s="98">
        <v>1</v>
      </c>
      <c r="D47" s="99">
        <f>SUM(D40:D45)</f>
        <v>8540126.52</v>
      </c>
    </row>
    <row r="51" spans="3:4" ht="15.75">
      <c r="C51" s="58" t="s">
        <v>16</v>
      </c>
      <c r="D51" s="63">
        <f>D31+D47</f>
        <v>25319687.59</v>
      </c>
    </row>
  </sheetData>
  <sheetProtection/>
  <printOptions horizontalCentered="1"/>
  <pageMargins left="0.27" right="0.52" top="1.63" bottom="0.57" header="0.86" footer="0.5"/>
  <pageSetup horizontalDpi="600" verticalDpi="600" orientation="portrait" scale="75" r:id="rId1"/>
  <headerFooter alignWithMargins="0">
    <oddHeader>&amp;C&amp;"MS Sans Serif,Bold"&amp;24 2000 EPA  ALLOWANCE  AUCTION RESULTS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5">
      <selection activeCell="B8" sqref="B8"/>
    </sheetView>
  </sheetViews>
  <sheetFormatPr defaultColWidth="12.00390625" defaultRowHeight="12.75"/>
  <cols>
    <col min="1" max="1" width="14.00390625" style="14" customWidth="1"/>
    <col min="2" max="2" width="45.421875" style="5" bestFit="1" customWidth="1"/>
    <col min="3" max="3" width="12.8515625" style="5" customWidth="1"/>
    <col min="4" max="4" width="9.421875" style="5" bestFit="1" customWidth="1"/>
  </cols>
  <sheetData>
    <row r="1" spans="1:4" ht="15.75">
      <c r="A1" s="32" t="s">
        <v>8</v>
      </c>
      <c r="B1" s="32" t="s">
        <v>10</v>
      </c>
      <c r="C1" s="6" t="s">
        <v>0</v>
      </c>
      <c r="D1" s="7" t="s">
        <v>9</v>
      </c>
    </row>
    <row r="2" spans="1:4" ht="12.75">
      <c r="A2" s="64">
        <v>200</v>
      </c>
      <c r="B2" s="43" t="s">
        <v>73</v>
      </c>
      <c r="C2" s="44">
        <v>1</v>
      </c>
      <c r="D2" s="69">
        <f>C2</f>
        <v>1</v>
      </c>
    </row>
    <row r="3" spans="1:4" ht="12.75">
      <c r="A3" s="64">
        <v>160</v>
      </c>
      <c r="B3" s="43" t="s">
        <v>72</v>
      </c>
      <c r="C3" s="44">
        <v>1</v>
      </c>
      <c r="D3" s="68">
        <f aca="true" t="shared" si="0" ref="D3:D25">C3+D2</f>
        <v>2</v>
      </c>
    </row>
    <row r="4" spans="1:4" ht="12.75">
      <c r="A4" s="64">
        <v>155.77</v>
      </c>
      <c r="B4" s="43" t="s">
        <v>3</v>
      </c>
      <c r="C4" s="44">
        <v>100</v>
      </c>
      <c r="D4" s="68">
        <f t="shared" si="0"/>
        <v>102</v>
      </c>
    </row>
    <row r="5" spans="1:4" ht="12.75">
      <c r="A5" s="64">
        <v>135</v>
      </c>
      <c r="B5" s="43" t="s">
        <v>72</v>
      </c>
      <c r="C5" s="44">
        <v>1</v>
      </c>
      <c r="D5" s="68">
        <f t="shared" si="0"/>
        <v>103</v>
      </c>
    </row>
    <row r="6" spans="1:4" ht="12.75">
      <c r="A6" s="64">
        <v>110</v>
      </c>
      <c r="B6" s="43" t="s">
        <v>72</v>
      </c>
      <c r="C6" s="44">
        <v>1</v>
      </c>
      <c r="D6" s="68">
        <f t="shared" si="0"/>
        <v>104</v>
      </c>
    </row>
    <row r="7" spans="1:4" ht="12.75">
      <c r="A7" s="64">
        <v>87.5</v>
      </c>
      <c r="B7" s="43" t="s">
        <v>5</v>
      </c>
      <c r="C7" s="44">
        <v>5000</v>
      </c>
      <c r="D7" s="68">
        <f t="shared" si="0"/>
        <v>5104</v>
      </c>
    </row>
    <row r="8" spans="1:4" ht="12.75">
      <c r="A8" s="64">
        <v>84.77</v>
      </c>
      <c r="B8" s="43" t="s">
        <v>5</v>
      </c>
      <c r="C8" s="44">
        <v>5000</v>
      </c>
      <c r="D8" s="68">
        <f t="shared" si="0"/>
        <v>10104</v>
      </c>
    </row>
    <row r="9" spans="1:4" ht="12.75">
      <c r="A9" s="64">
        <v>82.04</v>
      </c>
      <c r="B9" s="43" t="s">
        <v>5</v>
      </c>
      <c r="C9" s="44">
        <v>5000</v>
      </c>
      <c r="D9" s="68">
        <f t="shared" si="0"/>
        <v>15104</v>
      </c>
    </row>
    <row r="10" spans="1:4" ht="12.75">
      <c r="A10" s="64">
        <v>79.31</v>
      </c>
      <c r="B10" s="43" t="s">
        <v>5</v>
      </c>
      <c r="C10" s="44">
        <v>7500</v>
      </c>
      <c r="D10" s="68">
        <f t="shared" si="0"/>
        <v>22604</v>
      </c>
    </row>
    <row r="11" spans="1:4" ht="12.75">
      <c r="A11" s="64">
        <v>78.75</v>
      </c>
      <c r="B11" s="43" t="s">
        <v>70</v>
      </c>
      <c r="C11" s="44">
        <v>120</v>
      </c>
      <c r="D11" s="68">
        <f t="shared" si="0"/>
        <v>22724</v>
      </c>
    </row>
    <row r="12" spans="1:4" ht="12.75">
      <c r="A12" s="64">
        <v>76.58</v>
      </c>
      <c r="B12" s="43" t="s">
        <v>5</v>
      </c>
      <c r="C12" s="44">
        <v>7500</v>
      </c>
      <c r="D12" s="68">
        <f t="shared" si="0"/>
        <v>30224</v>
      </c>
    </row>
    <row r="13" spans="1:4" ht="12.75">
      <c r="A13" s="64">
        <v>74.5</v>
      </c>
      <c r="B13" s="43" t="s">
        <v>71</v>
      </c>
      <c r="C13" s="44">
        <v>5000</v>
      </c>
      <c r="D13" s="68">
        <f t="shared" si="0"/>
        <v>35224</v>
      </c>
    </row>
    <row r="14" spans="1:4" ht="12.75">
      <c r="A14" s="64">
        <v>73.85</v>
      </c>
      <c r="B14" s="43" t="s">
        <v>5</v>
      </c>
      <c r="C14" s="44">
        <v>7500</v>
      </c>
      <c r="D14" s="68">
        <f t="shared" si="0"/>
        <v>42724</v>
      </c>
    </row>
    <row r="15" spans="1:4" ht="12.75">
      <c r="A15" s="64">
        <v>71.12</v>
      </c>
      <c r="B15" s="43" t="s">
        <v>5</v>
      </c>
      <c r="C15" s="44">
        <v>10000</v>
      </c>
      <c r="D15" s="68">
        <f t="shared" si="0"/>
        <v>52724</v>
      </c>
    </row>
    <row r="16" spans="1:4" ht="12.75">
      <c r="A16" s="64">
        <v>68.39</v>
      </c>
      <c r="B16" s="43" t="s">
        <v>5</v>
      </c>
      <c r="C16" s="44">
        <v>10000</v>
      </c>
      <c r="D16" s="68">
        <f t="shared" si="0"/>
        <v>62724</v>
      </c>
    </row>
    <row r="17" spans="1:4" ht="12.75">
      <c r="A17" s="64">
        <v>65.66</v>
      </c>
      <c r="B17" s="43" t="s">
        <v>5</v>
      </c>
      <c r="C17" s="44">
        <v>10000</v>
      </c>
      <c r="D17" s="68">
        <f t="shared" si="0"/>
        <v>72724</v>
      </c>
    </row>
    <row r="18" spans="1:4" ht="12.75">
      <c r="A18" s="64">
        <v>62.93</v>
      </c>
      <c r="B18" s="43" t="s">
        <v>5</v>
      </c>
      <c r="C18" s="44">
        <v>10000</v>
      </c>
      <c r="D18" s="68">
        <f t="shared" si="0"/>
        <v>82724</v>
      </c>
    </row>
    <row r="19" spans="1:4" ht="12.75">
      <c r="A19" s="64">
        <v>60.57</v>
      </c>
      <c r="B19" s="43" t="s">
        <v>70</v>
      </c>
      <c r="C19" s="44">
        <v>10000</v>
      </c>
      <c r="D19" s="68">
        <f t="shared" si="0"/>
        <v>92724</v>
      </c>
    </row>
    <row r="20" spans="1:4" ht="12.75">
      <c r="A20" s="64">
        <v>60.2</v>
      </c>
      <c r="B20" s="43" t="s">
        <v>5</v>
      </c>
      <c r="C20" s="44">
        <v>10000</v>
      </c>
      <c r="D20" s="68">
        <f t="shared" si="0"/>
        <v>102724</v>
      </c>
    </row>
    <row r="21" spans="1:4" ht="12.75">
      <c r="A21" s="64">
        <v>57.47</v>
      </c>
      <c r="B21" s="43" t="s">
        <v>5</v>
      </c>
      <c r="C21" s="44">
        <v>12500</v>
      </c>
      <c r="D21" s="68">
        <f t="shared" si="0"/>
        <v>115224</v>
      </c>
    </row>
    <row r="22" spans="1:4" ht="12.75">
      <c r="A22" s="65">
        <v>55.27</v>
      </c>
      <c r="B22" s="45" t="s">
        <v>74</v>
      </c>
      <c r="C22" s="46">
        <v>25000</v>
      </c>
      <c r="D22" s="70">
        <f t="shared" si="0"/>
        <v>140224</v>
      </c>
    </row>
    <row r="23" spans="1:4" ht="12.75">
      <c r="A23" s="66">
        <v>50.57</v>
      </c>
      <c r="B23" s="47"/>
      <c r="C23" s="48">
        <v>20000</v>
      </c>
      <c r="D23" s="69">
        <f t="shared" si="0"/>
        <v>160224</v>
      </c>
    </row>
    <row r="24" spans="1:4" ht="12.75">
      <c r="A24" s="64">
        <v>50.26</v>
      </c>
      <c r="B24" s="43"/>
      <c r="C24" s="44">
        <v>20000</v>
      </c>
      <c r="D24" s="68">
        <f t="shared" si="0"/>
        <v>180224</v>
      </c>
    </row>
    <row r="25" spans="1:4" ht="12.75">
      <c r="A25" s="64">
        <v>40.57</v>
      </c>
      <c r="B25" s="43"/>
      <c r="C25" s="44">
        <v>30000</v>
      </c>
      <c r="D25" s="68">
        <f t="shared" si="0"/>
        <v>210224</v>
      </c>
    </row>
    <row r="26" spans="1:4" ht="12.75">
      <c r="A26" s="49"/>
      <c r="B26" s="50"/>
      <c r="C26" s="12"/>
      <c r="D26" s="12"/>
    </row>
    <row r="27" spans="1:4" ht="12.75">
      <c r="A27" s="49" t="s">
        <v>75</v>
      </c>
      <c r="B27" s="50"/>
      <c r="C27" s="12"/>
      <c r="D27" s="12"/>
    </row>
    <row r="28" spans="1:4" ht="12.75">
      <c r="A28" s="49"/>
      <c r="B28" s="50"/>
      <c r="C28" s="12"/>
      <c r="D28" s="12"/>
    </row>
    <row r="29" spans="1:4" ht="12.75">
      <c r="A29" s="49"/>
      <c r="B29" s="50"/>
      <c r="C29" s="12"/>
      <c r="D29" s="12"/>
    </row>
    <row r="30" spans="1:4" ht="12.75">
      <c r="A30" s="67"/>
      <c r="B30" s="9"/>
      <c r="C30" s="11"/>
      <c r="D30" s="12"/>
    </row>
    <row r="31" spans="1:4" ht="12.75">
      <c r="A31" s="67"/>
      <c r="B31" s="9"/>
      <c r="C31" s="11"/>
      <c r="D31" s="12"/>
    </row>
    <row r="32" spans="1:4" ht="12.75">
      <c r="A32" s="67"/>
      <c r="B32" s="9"/>
      <c r="C32" s="11"/>
      <c r="D32" s="12"/>
    </row>
    <row r="33" spans="1:4" ht="12.75">
      <c r="A33" s="67"/>
      <c r="B33" s="9"/>
      <c r="C33" s="11"/>
      <c r="D33" s="12"/>
    </row>
    <row r="34" spans="1:4" ht="12.75">
      <c r="A34" s="13"/>
      <c r="B34" s="10"/>
      <c r="C34" s="10"/>
      <c r="D34" s="10"/>
    </row>
    <row r="35" spans="1:4" ht="12.75">
      <c r="A35" s="13"/>
      <c r="B35" s="13"/>
      <c r="C35" s="14"/>
      <c r="D35" s="10"/>
    </row>
    <row r="36" spans="1:4" ht="12.75">
      <c r="A36" s="13"/>
      <c r="B36" s="10"/>
      <c r="C36" s="10"/>
      <c r="D36" s="10"/>
    </row>
    <row r="37" spans="1:4" ht="12.75">
      <c r="A37" s="13"/>
      <c r="B37" s="10"/>
      <c r="C37" s="10"/>
      <c r="D37" s="10"/>
    </row>
    <row r="38" spans="1:4" ht="12.75">
      <c r="A38" s="13"/>
      <c r="B38" s="10"/>
      <c r="C38" s="10"/>
      <c r="D38" s="10"/>
    </row>
    <row r="39" spans="1:4" ht="12.75">
      <c r="A39" s="13"/>
      <c r="B39" s="10"/>
      <c r="C39" s="10"/>
      <c r="D39" s="10"/>
    </row>
    <row r="40" spans="1:4" ht="12.75">
      <c r="A40" s="13"/>
      <c r="B40" s="10"/>
      <c r="C40" s="10"/>
      <c r="D40" s="10"/>
    </row>
    <row r="41" spans="1:4" ht="12.75">
      <c r="A41" s="13"/>
      <c r="B41" s="10"/>
      <c r="C41" s="10"/>
      <c r="D41" s="10"/>
    </row>
    <row r="42" spans="1:4" ht="12.75">
      <c r="A42" s="13"/>
      <c r="B42" s="10"/>
      <c r="C42" s="10"/>
      <c r="D42" s="10"/>
    </row>
    <row r="43" spans="1:4" ht="12.75">
      <c r="A43" s="13"/>
      <c r="B43" s="10"/>
      <c r="C43" s="10"/>
      <c r="D43" s="10"/>
    </row>
    <row r="44" spans="1:4" ht="12.75">
      <c r="A44" s="13"/>
      <c r="B44" s="10"/>
      <c r="C44" s="10"/>
      <c r="D44" s="10"/>
    </row>
    <row r="45" spans="1:4" ht="12.75">
      <c r="A45" s="13"/>
      <c r="B45" s="10"/>
      <c r="C45" s="10"/>
      <c r="D45" s="10"/>
    </row>
    <row r="46" spans="1:4" ht="12.75">
      <c r="A46" s="13"/>
      <c r="B46" s="10"/>
      <c r="C46" s="10"/>
      <c r="D46" s="10"/>
    </row>
    <row r="47" spans="1:4" ht="12.75">
      <c r="A47" s="13"/>
      <c r="B47" s="10"/>
      <c r="C47" s="10"/>
      <c r="D47" s="10"/>
    </row>
    <row r="48" spans="1:4" ht="12.75">
      <c r="A48" s="13"/>
      <c r="B48" s="10"/>
      <c r="C48" s="10"/>
      <c r="D48" s="10"/>
    </row>
    <row r="49" spans="1:4" ht="12.75">
      <c r="A49" s="13"/>
      <c r="B49" s="10"/>
      <c r="C49" s="10"/>
      <c r="D49" s="10"/>
    </row>
    <row r="50" spans="1:4" ht="12.75">
      <c r="A50" s="29"/>
      <c r="B50" s="8"/>
      <c r="C50" s="8"/>
      <c r="D50" s="8"/>
    </row>
    <row r="51" spans="1:4" ht="12.75">
      <c r="A51" s="29"/>
      <c r="B51" s="8"/>
      <c r="C51" s="8"/>
      <c r="D51" s="8"/>
    </row>
  </sheetData>
  <sheetProtection/>
  <printOptions horizontalCentered="1"/>
  <pageMargins left="1.05" right="0.75" top="1.23" bottom="1" header="0.5" footer="0.5"/>
  <pageSetup horizontalDpi="300" verticalDpi="300" orientation="portrait" r:id="rId1"/>
  <headerFooter alignWithMargins="0">
    <oddHeader>&amp;C&amp;"MS Sans Serif,Bold"&amp;18 2000 EPA SO2 ALLOWANCE AUCTION
&amp;12 &amp;13 7 YEAR  ADVANCE  AUCTION BIDS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3"/>
  <sheetViews>
    <sheetView zoomScalePageLayoutView="0" workbookViewId="0" topLeftCell="A71">
      <selection activeCell="A93" sqref="A93"/>
    </sheetView>
  </sheetViews>
  <sheetFormatPr defaultColWidth="9.140625" defaultRowHeight="12.75"/>
  <cols>
    <col min="1" max="1" width="11.140625" style="14" customWidth="1"/>
    <col min="2" max="2" width="42.8515625" style="0" customWidth="1"/>
    <col min="3" max="3" width="12.28125" style="0" customWidth="1"/>
    <col min="4" max="4" width="12.421875" style="0" customWidth="1"/>
  </cols>
  <sheetData>
    <row r="1" spans="1:4" ht="15.75">
      <c r="A1" s="32" t="s">
        <v>8</v>
      </c>
      <c r="B1" s="71" t="s">
        <v>10</v>
      </c>
      <c r="C1" s="6" t="s">
        <v>0</v>
      </c>
      <c r="D1" s="7" t="s">
        <v>9</v>
      </c>
    </row>
    <row r="3" spans="1:4" ht="12.75">
      <c r="A3" s="64">
        <v>250</v>
      </c>
      <c r="B3" s="43" t="s">
        <v>68</v>
      </c>
      <c r="C3" s="72">
        <v>1</v>
      </c>
      <c r="D3" s="74">
        <f>C3</f>
        <v>1</v>
      </c>
    </row>
    <row r="4" spans="1:4" ht="12.75">
      <c r="A4" s="64">
        <v>200.77</v>
      </c>
      <c r="B4" s="43" t="s">
        <v>3</v>
      </c>
      <c r="C4" s="72">
        <v>100</v>
      </c>
      <c r="D4" s="74">
        <f>C4+D3</f>
        <v>101</v>
      </c>
    </row>
    <row r="5" spans="1:4" ht="12.75">
      <c r="A5" s="64">
        <v>175.77</v>
      </c>
      <c r="B5" s="43" t="s">
        <v>3</v>
      </c>
      <c r="C5" s="72">
        <v>50</v>
      </c>
      <c r="D5" s="74">
        <f aca="true" t="shared" si="0" ref="D5:D68">C5+D4</f>
        <v>151</v>
      </c>
    </row>
    <row r="6" spans="1:4" ht="12.75">
      <c r="A6" s="64">
        <v>165.77</v>
      </c>
      <c r="B6" s="43" t="s">
        <v>3</v>
      </c>
      <c r="C6" s="72">
        <v>50</v>
      </c>
      <c r="D6" s="74">
        <f t="shared" si="0"/>
        <v>201</v>
      </c>
    </row>
    <row r="7" spans="1:4" ht="12.75">
      <c r="A7" s="64">
        <v>150</v>
      </c>
      <c r="B7" s="43" t="s">
        <v>63</v>
      </c>
      <c r="C7" s="72">
        <v>2</v>
      </c>
      <c r="D7" s="74">
        <f>C7+D6</f>
        <v>203</v>
      </c>
    </row>
    <row r="8" spans="1:4" ht="12.75">
      <c r="A8" s="64">
        <v>150</v>
      </c>
      <c r="B8" s="43" t="s">
        <v>63</v>
      </c>
      <c r="C8" s="72">
        <v>2</v>
      </c>
      <c r="D8" s="74">
        <f t="shared" si="0"/>
        <v>205</v>
      </c>
    </row>
    <row r="9" spans="1:4" ht="12.75">
      <c r="A9" s="64">
        <v>150</v>
      </c>
      <c r="B9" s="43" t="s">
        <v>2</v>
      </c>
      <c r="C9" s="72">
        <v>5</v>
      </c>
      <c r="D9" s="74">
        <f t="shared" si="0"/>
        <v>210</v>
      </c>
    </row>
    <row r="10" spans="1:4" ht="12.75">
      <c r="A10" s="64">
        <v>150</v>
      </c>
      <c r="B10" s="43" t="s">
        <v>1</v>
      </c>
      <c r="C10" s="72">
        <v>13</v>
      </c>
      <c r="D10" s="74">
        <f t="shared" si="0"/>
        <v>223</v>
      </c>
    </row>
    <row r="11" spans="1:4" ht="12.75">
      <c r="A11" s="64">
        <v>145</v>
      </c>
      <c r="B11" s="43" t="s">
        <v>2</v>
      </c>
      <c r="C11" s="72">
        <v>5</v>
      </c>
      <c r="D11" s="74">
        <f t="shared" si="0"/>
        <v>228</v>
      </c>
    </row>
    <row r="12" spans="1:4" ht="12.75">
      <c r="A12" s="64">
        <v>145</v>
      </c>
      <c r="B12" s="43" t="s">
        <v>65</v>
      </c>
      <c r="C12" s="72">
        <v>3</v>
      </c>
      <c r="D12" s="74">
        <f t="shared" si="0"/>
        <v>231</v>
      </c>
    </row>
    <row r="13" spans="1:4" ht="12.75">
      <c r="A13" s="64">
        <v>142</v>
      </c>
      <c r="B13" s="43" t="s">
        <v>77</v>
      </c>
      <c r="C13" s="72">
        <v>10</v>
      </c>
      <c r="D13" s="74">
        <f t="shared" si="0"/>
        <v>241</v>
      </c>
    </row>
    <row r="14" spans="1:4" ht="12.75">
      <c r="A14" s="64">
        <v>142</v>
      </c>
      <c r="B14" s="43" t="s">
        <v>60</v>
      </c>
      <c r="C14" s="72">
        <v>38</v>
      </c>
      <c r="D14" s="74">
        <f t="shared" si="0"/>
        <v>279</v>
      </c>
    </row>
    <row r="15" spans="1:4" ht="12.75">
      <c r="A15" s="64">
        <v>142</v>
      </c>
      <c r="B15" s="43" t="s">
        <v>78</v>
      </c>
      <c r="C15" s="72">
        <v>26</v>
      </c>
      <c r="D15" s="74">
        <f t="shared" si="0"/>
        <v>305</v>
      </c>
    </row>
    <row r="16" spans="1:4" ht="12.75">
      <c r="A16" s="64">
        <v>141</v>
      </c>
      <c r="B16" s="43" t="s">
        <v>64</v>
      </c>
      <c r="C16" s="72">
        <v>3</v>
      </c>
      <c r="D16" s="74">
        <f t="shared" si="0"/>
        <v>308</v>
      </c>
    </row>
    <row r="17" spans="1:4" ht="12.75">
      <c r="A17" s="64">
        <v>140</v>
      </c>
      <c r="B17" s="43" t="s">
        <v>69</v>
      </c>
      <c r="C17" s="72">
        <v>1</v>
      </c>
      <c r="D17" s="74">
        <f t="shared" si="0"/>
        <v>309</v>
      </c>
    </row>
    <row r="18" spans="1:4" ht="12.75">
      <c r="A18" s="64">
        <v>138.51</v>
      </c>
      <c r="B18" s="43" t="s">
        <v>66</v>
      </c>
      <c r="C18" s="72">
        <v>2</v>
      </c>
      <c r="D18" s="74">
        <f t="shared" si="0"/>
        <v>311</v>
      </c>
    </row>
    <row r="19" spans="1:4" ht="12.75">
      <c r="A19" s="64">
        <v>138.5</v>
      </c>
      <c r="B19" s="43" t="s">
        <v>62</v>
      </c>
      <c r="C19" s="72">
        <v>5</v>
      </c>
      <c r="D19" s="74">
        <f t="shared" si="0"/>
        <v>316</v>
      </c>
    </row>
    <row r="20" spans="1:4" ht="12.75">
      <c r="A20" s="64">
        <v>138.5</v>
      </c>
      <c r="B20" s="43" t="s">
        <v>5</v>
      </c>
      <c r="C20" s="72">
        <v>10000</v>
      </c>
      <c r="D20" s="74">
        <f t="shared" si="0"/>
        <v>10316</v>
      </c>
    </row>
    <row r="21" spans="1:4" ht="12.75">
      <c r="A21" s="64">
        <v>136.23</v>
      </c>
      <c r="B21" s="43" t="s">
        <v>5</v>
      </c>
      <c r="C21" s="72">
        <v>10000</v>
      </c>
      <c r="D21" s="74">
        <f t="shared" si="0"/>
        <v>20316</v>
      </c>
    </row>
    <row r="22" spans="1:4" ht="12.75">
      <c r="A22" s="64">
        <v>136</v>
      </c>
      <c r="B22" s="43" t="s">
        <v>61</v>
      </c>
      <c r="C22" s="72">
        <v>5</v>
      </c>
      <c r="D22" s="74">
        <f t="shared" si="0"/>
        <v>20321</v>
      </c>
    </row>
    <row r="23" spans="1:4" ht="12.75">
      <c r="A23" s="64">
        <v>135</v>
      </c>
      <c r="B23" s="43" t="s">
        <v>67</v>
      </c>
      <c r="C23" s="72">
        <v>1</v>
      </c>
      <c r="D23" s="74">
        <f t="shared" si="0"/>
        <v>20322</v>
      </c>
    </row>
    <row r="24" spans="1:4" ht="12.75">
      <c r="A24" s="64">
        <v>134.95</v>
      </c>
      <c r="B24" s="43" t="s">
        <v>58</v>
      </c>
      <c r="C24" s="72">
        <v>2500</v>
      </c>
      <c r="D24" s="74">
        <f t="shared" si="0"/>
        <v>22822</v>
      </c>
    </row>
    <row r="25" spans="1:4" ht="12.75">
      <c r="A25" s="64">
        <v>134.11</v>
      </c>
      <c r="B25" s="43" t="s">
        <v>56</v>
      </c>
      <c r="C25" s="72">
        <v>500</v>
      </c>
      <c r="D25" s="74">
        <f t="shared" si="0"/>
        <v>23322</v>
      </c>
    </row>
    <row r="26" spans="1:4" ht="12.75">
      <c r="A26" s="64">
        <v>133.96</v>
      </c>
      <c r="B26" s="43" t="s">
        <v>5</v>
      </c>
      <c r="C26" s="72">
        <v>10000</v>
      </c>
      <c r="D26" s="74">
        <f t="shared" si="0"/>
        <v>33322</v>
      </c>
    </row>
    <row r="27" spans="1:4" ht="12.75">
      <c r="A27" s="64">
        <v>133.81</v>
      </c>
      <c r="B27" s="43" t="s">
        <v>56</v>
      </c>
      <c r="C27" s="72">
        <v>500</v>
      </c>
      <c r="D27" s="74">
        <f t="shared" si="0"/>
        <v>33822</v>
      </c>
    </row>
    <row r="28" spans="1:4" ht="12.75">
      <c r="A28" s="64">
        <v>133.49</v>
      </c>
      <c r="B28" s="43" t="s">
        <v>56</v>
      </c>
      <c r="C28" s="72">
        <v>500</v>
      </c>
      <c r="D28" s="74">
        <f t="shared" si="0"/>
        <v>34322</v>
      </c>
    </row>
    <row r="29" spans="1:4" ht="12.75">
      <c r="A29" s="64">
        <v>133.19</v>
      </c>
      <c r="B29" s="43" t="s">
        <v>56</v>
      </c>
      <c r="C29" s="72">
        <v>500</v>
      </c>
      <c r="D29" s="74">
        <f t="shared" si="0"/>
        <v>34822</v>
      </c>
    </row>
    <row r="30" spans="1:4" ht="12.75">
      <c r="A30" s="64">
        <v>133.01</v>
      </c>
      <c r="B30" s="43" t="s">
        <v>6</v>
      </c>
      <c r="C30" s="72">
        <v>5</v>
      </c>
      <c r="D30" s="74">
        <f t="shared" si="0"/>
        <v>34827</v>
      </c>
    </row>
    <row r="31" spans="1:4" ht="12.75">
      <c r="A31" s="64">
        <v>132.93</v>
      </c>
      <c r="B31" s="43" t="s">
        <v>56</v>
      </c>
      <c r="C31" s="72">
        <v>500</v>
      </c>
      <c r="D31" s="74">
        <f t="shared" si="0"/>
        <v>35327</v>
      </c>
    </row>
    <row r="32" spans="1:4" ht="12.75">
      <c r="A32" s="64">
        <v>132.63</v>
      </c>
      <c r="B32" s="43" t="s">
        <v>56</v>
      </c>
      <c r="C32" s="72">
        <v>500</v>
      </c>
      <c r="D32" s="74">
        <f t="shared" si="0"/>
        <v>35827</v>
      </c>
    </row>
    <row r="33" spans="1:4" ht="12.75">
      <c r="A33" s="64">
        <v>132.37</v>
      </c>
      <c r="B33" s="43" t="s">
        <v>56</v>
      </c>
      <c r="C33" s="72">
        <v>500</v>
      </c>
      <c r="D33" s="74">
        <f t="shared" si="0"/>
        <v>36327</v>
      </c>
    </row>
    <row r="34" spans="1:4" ht="12.75">
      <c r="A34" s="64">
        <v>132.07</v>
      </c>
      <c r="B34" s="43" t="s">
        <v>56</v>
      </c>
      <c r="C34" s="72">
        <v>500</v>
      </c>
      <c r="D34" s="74">
        <f t="shared" si="0"/>
        <v>36827</v>
      </c>
    </row>
    <row r="35" spans="1:4" ht="12.75">
      <c r="A35" s="64">
        <v>131.78</v>
      </c>
      <c r="B35" s="43" t="s">
        <v>54</v>
      </c>
      <c r="C35" s="72">
        <v>1000</v>
      </c>
      <c r="D35" s="74">
        <f t="shared" si="0"/>
        <v>37827</v>
      </c>
    </row>
    <row r="36" spans="1:4" ht="12.75">
      <c r="A36" s="64">
        <v>131.74</v>
      </c>
      <c r="B36" s="43" t="s">
        <v>56</v>
      </c>
      <c r="C36" s="72">
        <v>500</v>
      </c>
      <c r="D36" s="74">
        <f t="shared" si="0"/>
        <v>38327</v>
      </c>
    </row>
    <row r="37" spans="1:4" ht="12.75">
      <c r="A37" s="64">
        <v>131.69</v>
      </c>
      <c r="B37" s="43" t="s">
        <v>5</v>
      </c>
      <c r="C37" s="72">
        <v>10000</v>
      </c>
      <c r="D37" s="74">
        <f t="shared" si="0"/>
        <v>48327</v>
      </c>
    </row>
    <row r="38" spans="1:4" ht="12.75">
      <c r="A38" s="64">
        <v>131.44</v>
      </c>
      <c r="B38" s="43" t="s">
        <v>56</v>
      </c>
      <c r="C38" s="72">
        <v>500</v>
      </c>
      <c r="D38" s="74">
        <f t="shared" si="0"/>
        <v>48827</v>
      </c>
    </row>
    <row r="39" spans="1:4" ht="12.75">
      <c r="A39" s="64">
        <v>131.07</v>
      </c>
      <c r="B39" s="43" t="s">
        <v>56</v>
      </c>
      <c r="C39" s="72">
        <v>300</v>
      </c>
      <c r="D39" s="74">
        <f t="shared" si="0"/>
        <v>49127</v>
      </c>
    </row>
    <row r="40" spans="1:4" ht="12.75">
      <c r="A40" s="64">
        <v>130.89</v>
      </c>
      <c r="B40" s="43" t="s">
        <v>53</v>
      </c>
      <c r="C40" s="72">
        <v>9550</v>
      </c>
      <c r="D40" s="74">
        <f t="shared" si="0"/>
        <v>58677</v>
      </c>
    </row>
    <row r="41" spans="1:4" ht="12.75">
      <c r="A41" s="64">
        <v>130</v>
      </c>
      <c r="B41" s="43" t="s">
        <v>59</v>
      </c>
      <c r="C41" s="72">
        <v>500</v>
      </c>
      <c r="D41" s="74">
        <f t="shared" si="0"/>
        <v>59177</v>
      </c>
    </row>
    <row r="42" spans="1:4" ht="12.75">
      <c r="A42" s="64">
        <v>130</v>
      </c>
      <c r="B42" s="43" t="s">
        <v>57</v>
      </c>
      <c r="C42" s="72">
        <v>5000</v>
      </c>
      <c r="D42" s="74">
        <f t="shared" si="0"/>
        <v>64177</v>
      </c>
    </row>
    <row r="43" spans="1:4" ht="12.75">
      <c r="A43" s="64">
        <v>129.42</v>
      </c>
      <c r="B43" s="43" t="s">
        <v>5</v>
      </c>
      <c r="C43" s="72">
        <v>10000</v>
      </c>
      <c r="D43" s="74">
        <f t="shared" si="0"/>
        <v>74177</v>
      </c>
    </row>
    <row r="44" spans="1:4" ht="12.75">
      <c r="A44" s="64">
        <v>129</v>
      </c>
      <c r="B44" s="43" t="s">
        <v>4</v>
      </c>
      <c r="C44" s="72">
        <v>2500</v>
      </c>
      <c r="D44" s="74">
        <f>C44+D43</f>
        <v>76677</v>
      </c>
    </row>
    <row r="45" spans="1:4" ht="12.75">
      <c r="A45" s="64">
        <v>128.77</v>
      </c>
      <c r="B45" s="43" t="s">
        <v>54</v>
      </c>
      <c r="C45" s="72">
        <v>1000</v>
      </c>
      <c r="D45" s="74">
        <f t="shared" si="0"/>
        <v>77677</v>
      </c>
    </row>
    <row r="46" spans="1:4" ht="12.75">
      <c r="A46" s="64">
        <v>128</v>
      </c>
      <c r="B46" s="43" t="s">
        <v>4</v>
      </c>
      <c r="C46" s="72">
        <v>2500</v>
      </c>
      <c r="D46" s="74">
        <f t="shared" si="0"/>
        <v>80177</v>
      </c>
    </row>
    <row r="47" spans="1:4" ht="12.75">
      <c r="A47" s="64">
        <v>127.5</v>
      </c>
      <c r="B47" s="43" t="s">
        <v>55</v>
      </c>
      <c r="C47" s="72">
        <v>10000</v>
      </c>
      <c r="D47" s="74">
        <f t="shared" si="0"/>
        <v>90177</v>
      </c>
    </row>
    <row r="48" spans="1:4" ht="12.75">
      <c r="A48" s="64">
        <v>127.15</v>
      </c>
      <c r="B48" s="43" t="s">
        <v>5</v>
      </c>
      <c r="C48" s="72">
        <v>10000</v>
      </c>
      <c r="D48" s="74">
        <f t="shared" si="0"/>
        <v>100177</v>
      </c>
    </row>
    <row r="49" spans="1:4" ht="12.75">
      <c r="A49" s="64">
        <v>127</v>
      </c>
      <c r="B49" s="43" t="s">
        <v>4</v>
      </c>
      <c r="C49" s="72">
        <v>2500</v>
      </c>
      <c r="D49" s="74">
        <f t="shared" si="0"/>
        <v>102677</v>
      </c>
    </row>
    <row r="50" spans="1:4" ht="12.75">
      <c r="A50" s="64">
        <v>126.87</v>
      </c>
      <c r="B50" s="43" t="s">
        <v>54</v>
      </c>
      <c r="C50" s="72">
        <v>1000</v>
      </c>
      <c r="D50" s="74">
        <f t="shared" si="0"/>
        <v>103677</v>
      </c>
    </row>
    <row r="51" spans="1:4" ht="12.75">
      <c r="A51" s="64">
        <v>126.86</v>
      </c>
      <c r="B51" s="43" t="s">
        <v>54</v>
      </c>
      <c r="C51" s="72">
        <v>12700</v>
      </c>
      <c r="D51" s="74">
        <f t="shared" si="0"/>
        <v>116377</v>
      </c>
    </row>
    <row r="52" spans="1:4" ht="12.75">
      <c r="A52" s="64">
        <v>126.21</v>
      </c>
      <c r="B52" s="43" t="s">
        <v>79</v>
      </c>
      <c r="C52" s="72">
        <v>10300</v>
      </c>
      <c r="D52" s="74">
        <f t="shared" si="0"/>
        <v>126677</v>
      </c>
    </row>
    <row r="53" spans="1:4" ht="12.75">
      <c r="A53" s="65">
        <v>126</v>
      </c>
      <c r="B53" s="45" t="s">
        <v>80</v>
      </c>
      <c r="C53" s="51">
        <v>2500</v>
      </c>
      <c r="D53" s="76">
        <f t="shared" si="0"/>
        <v>129177</v>
      </c>
    </row>
    <row r="54" spans="1:4" ht="12.75">
      <c r="A54" s="66">
        <v>126</v>
      </c>
      <c r="B54" s="47"/>
      <c r="C54" s="73">
        <v>5000</v>
      </c>
      <c r="D54" s="75">
        <f t="shared" si="0"/>
        <v>134177</v>
      </c>
    </row>
    <row r="55" spans="1:4" ht="12.75">
      <c r="A55" s="64">
        <v>125</v>
      </c>
      <c r="B55" s="43"/>
      <c r="C55" s="72">
        <v>500</v>
      </c>
      <c r="D55" s="74">
        <f t="shared" si="0"/>
        <v>134677</v>
      </c>
    </row>
    <row r="56" spans="1:4" ht="12.75">
      <c r="A56" s="64">
        <v>124.88</v>
      </c>
      <c r="B56" s="43"/>
      <c r="C56" s="72">
        <v>10000</v>
      </c>
      <c r="D56" s="74">
        <f t="shared" si="0"/>
        <v>144677</v>
      </c>
    </row>
    <row r="57" spans="1:4" ht="12.75">
      <c r="A57" s="64">
        <v>123.87</v>
      </c>
      <c r="B57" s="43"/>
      <c r="C57" s="72">
        <v>1000</v>
      </c>
      <c r="D57" s="74">
        <f t="shared" si="0"/>
        <v>145677</v>
      </c>
    </row>
    <row r="58" spans="1:4" ht="12.75">
      <c r="A58" s="64">
        <v>122.61</v>
      </c>
      <c r="B58" s="43"/>
      <c r="C58" s="72">
        <v>10000</v>
      </c>
      <c r="D58" s="74">
        <f t="shared" si="0"/>
        <v>155677</v>
      </c>
    </row>
    <row r="59" spans="1:4" ht="12.75">
      <c r="A59" s="64">
        <v>122</v>
      </c>
      <c r="B59" s="43"/>
      <c r="C59" s="72">
        <v>5000</v>
      </c>
      <c r="D59" s="74">
        <f t="shared" si="0"/>
        <v>160677</v>
      </c>
    </row>
    <row r="60" spans="1:4" ht="12.75">
      <c r="A60" s="64">
        <v>121.46</v>
      </c>
      <c r="B60" s="43"/>
      <c r="C60" s="72">
        <v>2500</v>
      </c>
      <c r="D60" s="74">
        <f t="shared" si="0"/>
        <v>163177</v>
      </c>
    </row>
    <row r="61" spans="1:4" ht="12.75">
      <c r="A61" s="64">
        <v>120.34</v>
      </c>
      <c r="B61" s="43"/>
      <c r="C61" s="72">
        <v>10000</v>
      </c>
      <c r="D61" s="74">
        <f t="shared" si="0"/>
        <v>173177</v>
      </c>
    </row>
    <row r="62" spans="1:4" ht="12.75">
      <c r="A62" s="64">
        <v>120.05</v>
      </c>
      <c r="B62" s="43"/>
      <c r="C62" s="72">
        <v>50</v>
      </c>
      <c r="D62" s="74">
        <f t="shared" si="0"/>
        <v>173227</v>
      </c>
    </row>
    <row r="63" spans="1:4" ht="12.75">
      <c r="A63" s="64">
        <v>120</v>
      </c>
      <c r="B63" s="43"/>
      <c r="C63" s="72">
        <v>1</v>
      </c>
      <c r="D63" s="74">
        <f t="shared" si="0"/>
        <v>173228</v>
      </c>
    </row>
    <row r="64" spans="1:4" ht="12.75">
      <c r="A64" s="64">
        <v>118.07</v>
      </c>
      <c r="B64" s="43"/>
      <c r="C64" s="72">
        <v>10000</v>
      </c>
      <c r="D64" s="74">
        <f t="shared" si="0"/>
        <v>183228</v>
      </c>
    </row>
    <row r="65" spans="1:4" ht="12.75">
      <c r="A65" s="64">
        <v>118</v>
      </c>
      <c r="B65" s="43"/>
      <c r="C65" s="72">
        <v>5000</v>
      </c>
      <c r="D65" s="74">
        <f t="shared" si="0"/>
        <v>188228</v>
      </c>
    </row>
    <row r="66" spans="1:4" ht="12.75">
      <c r="A66" s="64">
        <v>117.77</v>
      </c>
      <c r="B66" s="43"/>
      <c r="C66" s="72">
        <v>2500</v>
      </c>
      <c r="D66" s="74">
        <f t="shared" si="0"/>
        <v>190728</v>
      </c>
    </row>
    <row r="67" spans="1:4" ht="12.75">
      <c r="A67" s="64">
        <v>115.8</v>
      </c>
      <c r="B67" s="43"/>
      <c r="C67" s="72">
        <v>10000</v>
      </c>
      <c r="D67" s="74">
        <f t="shared" si="0"/>
        <v>200728</v>
      </c>
    </row>
    <row r="68" spans="1:4" ht="12.75">
      <c r="A68" s="64">
        <v>115.57</v>
      </c>
      <c r="B68" s="43"/>
      <c r="C68" s="72">
        <v>30000</v>
      </c>
      <c r="D68" s="74">
        <f t="shared" si="0"/>
        <v>230728</v>
      </c>
    </row>
    <row r="69" spans="1:4" ht="12.75">
      <c r="A69" s="64">
        <v>115</v>
      </c>
      <c r="B69" s="43"/>
      <c r="C69" s="72">
        <v>1</v>
      </c>
      <c r="D69" s="74">
        <f aca="true" t="shared" si="1" ref="D69:D87">C69+D68</f>
        <v>230729</v>
      </c>
    </row>
    <row r="70" spans="1:4" ht="12.75">
      <c r="A70" s="64">
        <v>114</v>
      </c>
      <c r="B70" s="43"/>
      <c r="C70" s="72">
        <v>5000</v>
      </c>
      <c r="D70" s="74">
        <f t="shared" si="1"/>
        <v>235729</v>
      </c>
    </row>
    <row r="71" spans="1:4" ht="12.75">
      <c r="A71" s="64">
        <v>113.53</v>
      </c>
      <c r="B71" s="43"/>
      <c r="C71" s="72">
        <v>15000</v>
      </c>
      <c r="D71" s="74">
        <f t="shared" si="1"/>
        <v>250729</v>
      </c>
    </row>
    <row r="72" spans="1:4" ht="12.75">
      <c r="A72" s="64">
        <v>112.51</v>
      </c>
      <c r="B72" s="43"/>
      <c r="C72" s="72">
        <v>80</v>
      </c>
      <c r="D72" s="74">
        <f t="shared" si="1"/>
        <v>250809</v>
      </c>
    </row>
    <row r="73" spans="1:4" ht="12.75">
      <c r="A73" s="64">
        <v>110</v>
      </c>
      <c r="B73" s="43"/>
      <c r="C73" s="72">
        <v>10000</v>
      </c>
      <c r="D73" s="74">
        <f t="shared" si="1"/>
        <v>260809</v>
      </c>
    </row>
    <row r="74" spans="1:4" ht="12.75">
      <c r="A74" s="64">
        <v>110</v>
      </c>
      <c r="B74" s="43"/>
      <c r="C74" s="72">
        <v>5000</v>
      </c>
      <c r="D74" s="74">
        <f t="shared" si="1"/>
        <v>265809</v>
      </c>
    </row>
    <row r="75" spans="1:4" ht="12.75">
      <c r="A75" s="64">
        <v>110</v>
      </c>
      <c r="B75" s="43"/>
      <c r="C75" s="72">
        <v>10000</v>
      </c>
      <c r="D75" s="74">
        <f t="shared" si="1"/>
        <v>275809</v>
      </c>
    </row>
    <row r="76" spans="1:4" ht="12.75">
      <c r="A76" s="64">
        <v>109.86</v>
      </c>
      <c r="B76" s="43"/>
      <c r="C76" s="72">
        <v>2500</v>
      </c>
      <c r="D76" s="74">
        <f t="shared" si="1"/>
        <v>278309</v>
      </c>
    </row>
    <row r="77" spans="1:4" ht="12.75">
      <c r="A77" s="64">
        <v>107.96</v>
      </c>
      <c r="B77" s="43"/>
      <c r="C77" s="72">
        <v>2500</v>
      </c>
      <c r="D77" s="74">
        <f t="shared" si="1"/>
        <v>280809</v>
      </c>
    </row>
    <row r="78" spans="1:4" ht="12.75">
      <c r="A78" s="64">
        <v>103.57</v>
      </c>
      <c r="B78" s="43"/>
      <c r="C78" s="72">
        <v>5000</v>
      </c>
      <c r="D78" s="74">
        <f t="shared" si="1"/>
        <v>285809</v>
      </c>
    </row>
    <row r="79" spans="1:4" ht="12.75">
      <c r="A79" s="64">
        <v>102.25</v>
      </c>
      <c r="B79" s="43"/>
      <c r="C79" s="72">
        <v>5000</v>
      </c>
      <c r="D79" s="74">
        <f t="shared" si="1"/>
        <v>290809</v>
      </c>
    </row>
    <row r="80" spans="1:4" ht="12.75">
      <c r="A80" s="64">
        <v>100.03</v>
      </c>
      <c r="B80" s="43"/>
      <c r="C80" s="72">
        <v>100</v>
      </c>
      <c r="D80" s="74">
        <f t="shared" si="1"/>
        <v>290909</v>
      </c>
    </row>
    <row r="81" spans="1:4" ht="12.75">
      <c r="A81" s="64">
        <v>100.01</v>
      </c>
      <c r="B81" s="43"/>
      <c r="C81" s="72">
        <v>10000</v>
      </c>
      <c r="D81" s="74">
        <f t="shared" si="1"/>
        <v>300909</v>
      </c>
    </row>
    <row r="82" spans="1:4" ht="12.75">
      <c r="A82" s="64">
        <v>99.57</v>
      </c>
      <c r="B82" s="43"/>
      <c r="C82" s="72">
        <v>5000</v>
      </c>
      <c r="D82" s="74">
        <f t="shared" si="1"/>
        <v>305909</v>
      </c>
    </row>
    <row r="83" spans="1:4" ht="12.75">
      <c r="A83" s="64">
        <v>98.48</v>
      </c>
      <c r="B83" s="43"/>
      <c r="C83" s="72">
        <v>2500</v>
      </c>
      <c r="D83" s="74">
        <f t="shared" si="1"/>
        <v>308409</v>
      </c>
    </row>
    <row r="84" spans="1:4" ht="12.75">
      <c r="A84" s="64">
        <v>95.57</v>
      </c>
      <c r="B84" s="43"/>
      <c r="C84" s="72">
        <v>5000</v>
      </c>
      <c r="D84" s="74">
        <f t="shared" si="1"/>
        <v>313409</v>
      </c>
    </row>
    <row r="85" spans="1:4" ht="12.75">
      <c r="A85" s="64">
        <v>94.47</v>
      </c>
      <c r="B85" s="43"/>
      <c r="C85" s="72">
        <v>2500</v>
      </c>
      <c r="D85" s="74">
        <f t="shared" si="1"/>
        <v>315909</v>
      </c>
    </row>
    <row r="86" spans="1:4" ht="12.75">
      <c r="A86" s="64">
        <v>80.52</v>
      </c>
      <c r="B86" s="43"/>
      <c r="C86" s="72">
        <v>2500</v>
      </c>
      <c r="D86" s="74">
        <f t="shared" si="1"/>
        <v>318409</v>
      </c>
    </row>
    <row r="87" spans="1:4" ht="12.75">
      <c r="A87" s="64">
        <v>80.05</v>
      </c>
      <c r="B87" s="43"/>
      <c r="C87" s="72">
        <v>100</v>
      </c>
      <c r="D87" s="74">
        <f t="shared" si="1"/>
        <v>318509</v>
      </c>
    </row>
    <row r="88" ht="12.75">
      <c r="B88" s="14"/>
    </row>
    <row r="89" spans="1:2" ht="12.75">
      <c r="A89" s="14" t="s">
        <v>76</v>
      </c>
      <c r="B89" s="14"/>
    </row>
    <row r="90" spans="1:2" ht="12.75">
      <c r="A90" s="14" t="s">
        <v>88</v>
      </c>
      <c r="B90" s="14"/>
    </row>
    <row r="91" ht="12.75">
      <c r="A91" s="14" t="s">
        <v>89</v>
      </c>
    </row>
    <row r="92" ht="12.75">
      <c r="A92" s="14" t="s">
        <v>90</v>
      </c>
    </row>
    <row r="93" ht="12.75">
      <c r="A93" s="14" t="s">
        <v>87</v>
      </c>
    </row>
  </sheetData>
  <sheetProtection/>
  <printOptions/>
  <pageMargins left="0.75" right="0.75" top="1.16" bottom="1" header="0.5" footer="0.5"/>
  <pageSetup orientation="portrait" r:id="rId1"/>
  <headerFooter alignWithMargins="0">
    <oddHeader>&amp;C&amp;"MS Sans Serif,Bold"&amp;18 2000 EPA SO2 ALLOWANCE AUCTION
&amp;13SPOT AUCTION BIDS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0">
      <selection activeCell="E26" sqref="E26"/>
    </sheetView>
  </sheetViews>
  <sheetFormatPr defaultColWidth="9.140625" defaultRowHeight="12.75"/>
  <cols>
    <col min="1" max="8" width="12.7109375" style="41" customWidth="1"/>
    <col min="9" max="16384" width="9.140625" style="41" customWidth="1"/>
  </cols>
  <sheetData>
    <row r="2" spans="3:5" ht="12.75">
      <c r="C2" s="115" t="s">
        <v>104</v>
      </c>
      <c r="D2" s="116"/>
      <c r="E2" s="116"/>
    </row>
    <row r="4" spans="1:6" ht="12.75">
      <c r="A4"/>
      <c r="B4"/>
      <c r="C4" s="77"/>
      <c r="D4" s="77"/>
      <c r="E4" s="78" t="s">
        <v>91</v>
      </c>
      <c r="F4"/>
    </row>
    <row r="5" spans="1:6" ht="12.75">
      <c r="A5"/>
      <c r="B5"/>
      <c r="C5" s="59" t="s">
        <v>92</v>
      </c>
      <c r="D5" s="59" t="s">
        <v>93</v>
      </c>
      <c r="E5" s="59" t="s">
        <v>7</v>
      </c>
      <c r="F5"/>
    </row>
    <row r="6" spans="1:6" ht="12.75">
      <c r="A6"/>
      <c r="B6"/>
      <c r="C6" s="4"/>
      <c r="D6"/>
      <c r="E6"/>
      <c r="F6"/>
    </row>
    <row r="7" spans="1:6" ht="12.75">
      <c r="A7"/>
      <c r="B7"/>
      <c r="C7" s="4" t="s">
        <v>94</v>
      </c>
      <c r="D7" s="4" t="s">
        <v>98</v>
      </c>
      <c r="E7" s="104">
        <v>1677</v>
      </c>
      <c r="F7"/>
    </row>
    <row r="8" spans="1:6" ht="12.75">
      <c r="A8"/>
      <c r="B8"/>
      <c r="C8" s="4" t="s">
        <v>94</v>
      </c>
      <c r="D8" s="104" t="s">
        <v>99</v>
      </c>
      <c r="E8" s="104">
        <v>3388</v>
      </c>
      <c r="F8"/>
    </row>
    <row r="9" spans="1:6" ht="12.75">
      <c r="A9"/>
      <c r="B9"/>
      <c r="C9" s="102">
        <v>134.95</v>
      </c>
      <c r="D9" s="104">
        <v>1000</v>
      </c>
      <c r="E9" s="104">
        <v>4388</v>
      </c>
      <c r="F9"/>
    </row>
    <row r="10" spans="1:6" ht="12.75">
      <c r="A10"/>
      <c r="B10"/>
      <c r="C10" s="103">
        <v>148.44</v>
      </c>
      <c r="D10" s="105">
        <v>1000</v>
      </c>
      <c r="E10" s="105">
        <v>5388</v>
      </c>
      <c r="F10"/>
    </row>
    <row r="11" spans="1:6" ht="12.75">
      <c r="A11"/>
      <c r="B11"/>
      <c r="F11"/>
    </row>
    <row r="12" spans="1:6" ht="12.75">
      <c r="A12"/>
      <c r="B12"/>
      <c r="C12" t="s">
        <v>100</v>
      </c>
      <c r="D12"/>
      <c r="E12"/>
      <c r="F12"/>
    </row>
    <row r="13" spans="1:6" ht="12.75">
      <c r="A13"/>
      <c r="B13"/>
      <c r="C13" t="s">
        <v>101</v>
      </c>
      <c r="D13"/>
      <c r="E13"/>
      <c r="F13"/>
    </row>
    <row r="14" ht="12.75">
      <c r="C14" s="56" t="s">
        <v>102</v>
      </c>
    </row>
    <row r="15" ht="12.75">
      <c r="C15" s="56" t="s">
        <v>103</v>
      </c>
    </row>
    <row r="21" spans="3:5" ht="12.75">
      <c r="C21" s="115" t="s">
        <v>105</v>
      </c>
      <c r="D21" s="116"/>
      <c r="E21" s="116"/>
    </row>
    <row r="23" spans="1:5" ht="12.75">
      <c r="A23"/>
      <c r="B23"/>
      <c r="C23" s="77"/>
      <c r="D23" s="77"/>
      <c r="E23" s="78" t="s">
        <v>91</v>
      </c>
    </row>
    <row r="24" spans="1:5" ht="12.75">
      <c r="A24"/>
      <c r="B24"/>
      <c r="C24" s="59" t="s">
        <v>92</v>
      </c>
      <c r="D24" s="59" t="s">
        <v>93</v>
      </c>
      <c r="E24" s="59" t="s">
        <v>7</v>
      </c>
    </row>
    <row r="25" spans="1:5" ht="12.75">
      <c r="A25"/>
      <c r="B25"/>
      <c r="C25"/>
      <c r="D25"/>
      <c r="E25"/>
    </row>
    <row r="26" spans="1:5" ht="12.75">
      <c r="A26"/>
      <c r="B26"/>
      <c r="C26" s="52">
        <v>105.92</v>
      </c>
      <c r="D26" s="104">
        <v>2500</v>
      </c>
      <c r="E26" s="104">
        <v>2500</v>
      </c>
    </row>
  </sheetData>
  <sheetProtection/>
  <mergeCells count="2">
    <mergeCell ref="C2:E2"/>
    <mergeCell ref="C21:E21"/>
  </mergeCells>
  <printOptions/>
  <pageMargins left="0.75" right="0.75" top="1" bottom="1" header="0.5" footer="0.5"/>
  <pageSetup orientation="portrait" r:id="rId1"/>
  <headerFooter alignWithMargins="0">
    <oddHeader xml:space="preserve">&amp;C&amp;"MS Sans Serif,Bold"&amp;18 2000 EPA SO2 Allowance Auction&amp;"MS Sans Serif,Regular"&amp;10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RBongiovi</cp:lastModifiedBy>
  <cp:lastPrinted>2000-03-28T16:06:50Z</cp:lastPrinted>
  <dcterms:created xsi:type="dcterms:W3CDTF">1999-03-23T18:46:02Z</dcterms:created>
  <dcterms:modified xsi:type="dcterms:W3CDTF">2015-04-21T20:02:40Z</dcterms:modified>
  <cp:category/>
  <cp:version/>
  <cp:contentType/>
  <cp:contentStatus/>
</cp:coreProperties>
</file>