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9035" windowHeight="657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Actions'!$A$1:$J$393</definedName>
    <definedName name="_xlnm.Print_Area" localSheetId="5">'Action Durations'!$A$1:$K$77</definedName>
    <definedName name="_xlnm.Print_Area" localSheetId="1">'Attributes'!$A$1:$J$208</definedName>
    <definedName name="_xlnm.Print_Area" localSheetId="6">'Beach Days'!$A$1:$L$92</definedName>
    <definedName name="_xlnm.Print_Area" localSheetId="2">'Monitoring'!$A$1:$I$227</definedName>
    <definedName name="_xlnm.Print_Area" localSheetId="3">'Pollution Sources'!$A$1:$R$116</definedName>
    <definedName name="_xlnm.Print_Area" localSheetId="0">'Summary'!$A$1:$W$25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<sst xmlns="http://schemas.openxmlformats.org/spreadsheetml/2006/main" count="6033" uniqueCount="501">
  <si>
    <t>Kaufer-Hubert #2</t>
  </si>
  <si>
    <t>TX289381</t>
  </si>
  <si>
    <t>Kaufer-Hubert #3</t>
  </si>
  <si>
    <t>TX835585</t>
  </si>
  <si>
    <t>North Padre Island</t>
  </si>
  <si>
    <t>TX948394</t>
  </si>
  <si>
    <t>Riviera Beach Pier</t>
  </si>
  <si>
    <t>MATAGORDA</t>
  </si>
  <si>
    <t>TX496689</t>
  </si>
  <si>
    <t>East Bay</t>
  </si>
  <si>
    <t>TX444462</t>
  </si>
  <si>
    <t>East Matagorda Peninsula</t>
  </si>
  <si>
    <t>TX539101</t>
  </si>
  <si>
    <t>East Sargent Beach</t>
  </si>
  <si>
    <t>TX456638</t>
  </si>
  <si>
    <t>FM 1095</t>
  </si>
  <si>
    <t>TX632417</t>
  </si>
  <si>
    <t>Foley Reserve Park</t>
  </si>
  <si>
    <t>TX933514</t>
  </si>
  <si>
    <t>Jenson's Point</t>
  </si>
  <si>
    <t>TX756029</t>
  </si>
  <si>
    <t>Jetty Park</t>
  </si>
  <si>
    <t>TX735664</t>
  </si>
  <si>
    <t>Lookout Point</t>
  </si>
  <si>
    <t>TX725889</t>
  </si>
  <si>
    <t>Oyster Lake Road</t>
  </si>
  <si>
    <t>TX784742</t>
  </si>
  <si>
    <t>Palacios Pavilion</t>
  </si>
  <si>
    <t>TX455545</t>
  </si>
  <si>
    <t>Sargent Beach</t>
  </si>
  <si>
    <t>TX399730</t>
  </si>
  <si>
    <t>South Bay Boat Ramp</t>
  </si>
  <si>
    <t>NUECES</t>
  </si>
  <si>
    <t>TX259473</t>
  </si>
  <si>
    <t>Cole Park</t>
  </si>
  <si>
    <t>TX546628</t>
  </si>
  <si>
    <t>Corpus Christi Beach - Main</t>
  </si>
  <si>
    <t>TX813767</t>
  </si>
  <si>
    <t>Corpus Christi Beach - North</t>
  </si>
  <si>
    <t>TX583637</t>
  </si>
  <si>
    <t>Corpus Christi Beach - South</t>
  </si>
  <si>
    <t>TX305317</t>
  </si>
  <si>
    <t>Corpus Christi Marina</t>
  </si>
  <si>
    <t>TX776602</t>
  </si>
  <si>
    <t>Doddridge Park</t>
  </si>
  <si>
    <t>TX620424</t>
  </si>
  <si>
    <t>Hans &amp; Pat Sutter Wildlife Refuge</t>
  </si>
  <si>
    <t>TX164920</t>
  </si>
  <si>
    <t>JFK Causeway - NE</t>
  </si>
  <si>
    <t>TX737770</t>
  </si>
  <si>
    <t>JFK Causeway - NW</t>
  </si>
  <si>
    <t>TX768934</t>
  </si>
  <si>
    <t>JFK Causeway - SE</t>
  </si>
  <si>
    <t>TX442541</t>
  </si>
  <si>
    <t>JFK Causeway - SW</t>
  </si>
  <si>
    <t>TX607336</t>
  </si>
  <si>
    <t>JP Luby Park</t>
  </si>
  <si>
    <t>TX937228</t>
  </si>
  <si>
    <t>Laguna Shores</t>
  </si>
  <si>
    <t>TX536781</t>
  </si>
  <si>
    <t>McGee Beach</t>
  </si>
  <si>
    <t>TX396020</t>
  </si>
  <si>
    <t>Mustang Island</t>
  </si>
  <si>
    <t>TX551380</t>
  </si>
  <si>
    <t>Mustang Island State Park</t>
  </si>
  <si>
    <t>TX809922</t>
  </si>
  <si>
    <t>Mustang Island State Park - Backside</t>
  </si>
  <si>
    <t>TX469227</t>
  </si>
  <si>
    <t>Ocean Drive - West</t>
  </si>
  <si>
    <t>TX914461</t>
  </si>
  <si>
    <t>Ocean Drive - East</t>
  </si>
  <si>
    <t>TX227625</t>
  </si>
  <si>
    <t>Packery Channel Park</t>
  </si>
  <si>
    <t>TX314643</t>
  </si>
  <si>
    <t>Padre Bali Park</t>
  </si>
  <si>
    <t>TX591620</t>
  </si>
  <si>
    <t>Palmetto Park</t>
  </si>
  <si>
    <t>TX623424</t>
  </si>
  <si>
    <t>Philip Dimitt Municipal Fishing Pier</t>
  </si>
  <si>
    <t>TX682648</t>
  </si>
  <si>
    <t>Poenisch Park</t>
  </si>
  <si>
    <t>TX754286</t>
  </si>
  <si>
    <t>Port Aransas - Jetty</t>
  </si>
  <si>
    <t>TX315916</t>
  </si>
  <si>
    <t>Port Aransas - South</t>
  </si>
  <si>
    <t>TX722300</t>
  </si>
  <si>
    <t>Port Aransas Park</t>
  </si>
  <si>
    <t>TX140048</t>
  </si>
  <si>
    <t>Port Street</t>
  </si>
  <si>
    <t>TX582343</t>
  </si>
  <si>
    <t>Redhead Pond WMA</t>
  </si>
  <si>
    <t>TX532268</t>
  </si>
  <si>
    <t>Roberts Point Park</t>
  </si>
  <si>
    <t>TX821303</t>
  </si>
  <si>
    <t>Ropes Park</t>
  </si>
  <si>
    <t>TX210547</t>
  </si>
  <si>
    <t>SH 361 ROW - NE</t>
  </si>
  <si>
    <t>TX281981</t>
  </si>
  <si>
    <t>SH 361 ROW - NW</t>
  </si>
  <si>
    <t>TX242555</t>
  </si>
  <si>
    <t>SH 361 ROW - SE</t>
  </si>
  <si>
    <t>TX584571</t>
  </si>
  <si>
    <t>SH 361 ROW - SW</t>
  </si>
  <si>
    <t>TX323349</t>
  </si>
  <si>
    <t>SPI Drive - NE</t>
  </si>
  <si>
    <t>TX498983</t>
  </si>
  <si>
    <t>SPI Drive - NW</t>
  </si>
  <si>
    <t>TX676141</t>
  </si>
  <si>
    <t>SPI Drive - SE</t>
  </si>
  <si>
    <t>TX354572</t>
  </si>
  <si>
    <t>SPI Drive - SW</t>
  </si>
  <si>
    <t>TX352803</t>
  </si>
  <si>
    <t>Swantner Park</t>
  </si>
  <si>
    <t>TX149569</t>
  </si>
  <si>
    <t>University Beach</t>
  </si>
  <si>
    <t>REFUGIO</t>
  </si>
  <si>
    <t>TX115573</t>
  </si>
  <si>
    <t>TPWD Boat Ramp - Refugio</t>
  </si>
  <si>
    <t>SAN PATRICIO</t>
  </si>
  <si>
    <t>TX290244</t>
  </si>
  <si>
    <t>Highway 1069 ROW</t>
  </si>
  <si>
    <t>TX924619</t>
  </si>
  <si>
    <t>Indian Point Park</t>
  </si>
  <si>
    <t>TX109581</t>
  </si>
  <si>
    <t>Nueces Bay Causeway #1</t>
  </si>
  <si>
    <t>TX151041</t>
  </si>
  <si>
    <t>Nueces Bay Causeway #2</t>
  </si>
  <si>
    <t>TX139394</t>
  </si>
  <si>
    <t>Nueces Bay Causeway #3</t>
  </si>
  <si>
    <t>TX629532</t>
  </si>
  <si>
    <t>Nueces Bay Causeway #4</t>
  </si>
  <si>
    <t>WILLACY</t>
  </si>
  <si>
    <t>TX927310</t>
  </si>
  <si>
    <t>Fred Stone Park</t>
  </si>
  <si>
    <t>TX383276</t>
  </si>
  <si>
    <t>Mansfield Cut/County Line</t>
  </si>
  <si>
    <t>TX717846</t>
  </si>
  <si>
    <t>Placement Area #8</t>
  </si>
  <si>
    <t>PER_MONTH</t>
  </si>
  <si>
    <t>ENTERO</t>
  </si>
  <si>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</si>
  <si>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</si>
  <si>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</si>
  <si>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</si>
  <si>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</si>
  <si>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</si>
  <si>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</si>
  <si>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</si>
  <si>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</si>
  <si>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</si>
  <si>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</si>
  <si>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</si>
  <si>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</si>
  <si>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</si>
  <si>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</si>
  <si>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</si>
  <si>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</si>
  <si>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</si>
  <si>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</si>
  <si>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</si>
  <si>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</si>
  <si>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</si>
  <si>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</si>
  <si>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</si>
  <si>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</si>
  <si>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MONTHS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</si>
  <si>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</si>
  <si>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</si>
  <si>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</si>
  <si>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</si>
  <si>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</si>
  <si>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</si>
  <si>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</si>
  <si>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</si>
  <si>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</si>
  <si>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</si>
  <si>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</si>
  <si>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</si>
  <si>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</si>
  <si>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</si>
  <si>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</si>
  <si>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</si>
  <si>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</si>
  <si>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</si>
  <si>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</si>
  <si>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</si>
  <si>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</si>
  <si>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</si>
  <si>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</si>
  <si>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</si>
  <si>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</si>
  <si>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</si>
  <si>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</si>
  <si>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</si>
  <si>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</si>
  <si>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</si>
  <si>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</si>
  <si>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</si>
  <si>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</si>
  <si>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</si>
  <si>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</si>
  <si>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</si>
  <si>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</si>
  <si>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</si>
  <si>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</si>
  <si>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</si>
  <si>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</si>
  <si>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</si>
  <si>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</si>
  <si>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</si>
  <si>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</si>
  <si>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</si>
  <si>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</si>
  <si>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</si>
  <si>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</si>
  <si>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</si>
  <si>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</si>
  <si>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</si>
  <si>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</si>
  <si>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</si>
  <si>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</si>
  <si>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</si>
  <si>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</si>
  <si>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</si>
  <si>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</si>
  <si>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</si>
  <si>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</si>
  <si>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</si>
  <si>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</si>
  <si>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</si>
  <si>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</si>
  <si>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</si>
  <si>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</si>
  <si>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</si>
  <si>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</si>
  <si>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</si>
  <si>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</si>
  <si>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</si>
  <si>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</si>
  <si>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</si>
  <si>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</si>
  <si>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</si>
  <si>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</si>
  <si>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</si>
  <si>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</si>
  <si>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</si>
  <si>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</si>
  <si>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</si>
  <si>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</si>
  <si>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</si>
  <si>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</si>
  <si>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</si>
  <si>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</si>
  <si>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</si>
  <si>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</si>
  <si>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</si>
  <si>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</si>
  <si>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</si>
  <si>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</si>
  <si>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</si>
  <si>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</si>
  <si>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Total</t>
  </si>
  <si>
    <t>Beaches:</t>
  </si>
  <si>
    <t>Monitored</t>
  </si>
  <si>
    <t>ARANSAS</t>
  </si>
  <si>
    <t>TX402603</t>
  </si>
  <si>
    <t>12th Street</t>
  </si>
  <si>
    <t>TX491388</t>
  </si>
  <si>
    <t>Copano Bay Bridge</t>
  </si>
  <si>
    <t>TX511112</t>
  </si>
  <si>
    <t>Copano Bay State Fishing Pier</t>
  </si>
  <si>
    <t>TX445597</t>
  </si>
  <si>
    <t>Copano Causeway - North</t>
  </si>
  <si>
    <t>TX503590</t>
  </si>
  <si>
    <t>Copano Causeway - South</t>
  </si>
  <si>
    <t>TX938137</t>
  </si>
  <si>
    <t>Goose Island State Park</t>
  </si>
  <si>
    <t>TX435414</t>
  </si>
  <si>
    <t>Highway 188 @ Port Bay North</t>
  </si>
  <si>
    <t>TX206038</t>
  </si>
  <si>
    <t>Highway 188 @ Port Bay South</t>
  </si>
  <si>
    <t>TX748844</t>
  </si>
  <si>
    <t>Rockport Beach Park</t>
  </si>
  <si>
    <t>BRAZORIA</t>
  </si>
  <si>
    <t>TX384318</t>
  </si>
  <si>
    <t>Bryan Beach</t>
  </si>
  <si>
    <t>TX467156</t>
  </si>
  <si>
    <t>County Road 257F</t>
  </si>
  <si>
    <t>TX646145</t>
  </si>
  <si>
    <t>Follets Island</t>
  </si>
  <si>
    <t>TX770832</t>
  </si>
  <si>
    <t>Peach Point WMA</t>
  </si>
  <si>
    <t>TX728060</t>
  </si>
  <si>
    <t>Quintana</t>
  </si>
  <si>
    <t>TX270317</t>
  </si>
  <si>
    <t>San Luis Park</t>
  </si>
  <si>
    <t>TX438984</t>
  </si>
  <si>
    <t>Seidler's Landing</t>
  </si>
  <si>
    <t>TX354204</t>
  </si>
  <si>
    <t>Southwest Brazoria</t>
  </si>
  <si>
    <t>TX647885</t>
  </si>
  <si>
    <t>Surfside</t>
  </si>
  <si>
    <t>TX238786</t>
  </si>
  <si>
    <t>Swan Lake</t>
  </si>
  <si>
    <t>CALHOUN</t>
  </si>
  <si>
    <t>TX974843</t>
  </si>
  <si>
    <t>Bauer Road</t>
  </si>
  <si>
    <t>TX581178</t>
  </si>
  <si>
    <t>Bayfront Park</t>
  </si>
  <si>
    <t>TX350106</t>
  </si>
  <si>
    <t>Boggy Bayou ROW</t>
  </si>
  <si>
    <t>TX938424</t>
  </si>
  <si>
    <t>Indianola Beach</t>
  </si>
  <si>
    <t>TX273790</t>
  </si>
  <si>
    <t>King Fisher Park</t>
  </si>
  <si>
    <t>TX805950</t>
  </si>
  <si>
    <t>Lighthouse Beach &amp; Bird Sanctuary</t>
  </si>
  <si>
    <t>TX580902</t>
  </si>
  <si>
    <t>Magnolia Beach Park</t>
  </si>
  <si>
    <t>TX211103</t>
  </si>
  <si>
    <t>Matagorda Island State Park - Backside 1</t>
  </si>
  <si>
    <t>TX232461</t>
  </si>
  <si>
    <t>Matagorda Island State Park - Backside 2</t>
  </si>
  <si>
    <t>TX607651</t>
  </si>
  <si>
    <t>Matagorda Island State Park - Backside 3</t>
  </si>
  <si>
    <t>TX948987</t>
  </si>
  <si>
    <t>Matagorda Island State Park - Backside 4</t>
  </si>
  <si>
    <t>TX980543</t>
  </si>
  <si>
    <t>Matagorda Island State Park - Gulf</t>
  </si>
  <si>
    <t>TX714877</t>
  </si>
  <si>
    <t>Olivia Haterius Park</t>
  </si>
  <si>
    <t>TX446411</t>
  </si>
  <si>
    <t>Point Comfort City Park</t>
  </si>
  <si>
    <t>TX911482</t>
  </si>
  <si>
    <t>Port Alto Public Park</t>
  </si>
  <si>
    <t>TX279166</t>
  </si>
  <si>
    <t>Six Mile Road</t>
  </si>
  <si>
    <t>TX117006</t>
  </si>
  <si>
    <t>State Highway 35</t>
  </si>
  <si>
    <t>TX172142</t>
  </si>
  <si>
    <t>Swan Point Park</t>
  </si>
  <si>
    <t>CAMERON</t>
  </si>
  <si>
    <t>TX147297</t>
  </si>
  <si>
    <t>Access Point #3</t>
  </si>
  <si>
    <t>TX282282</t>
  </si>
  <si>
    <t>Access Point #4</t>
  </si>
  <si>
    <t>TX810590</t>
  </si>
  <si>
    <t>Access Point #6</t>
  </si>
  <si>
    <t>TX967170</t>
  </si>
  <si>
    <t>Andy Bowie Park</t>
  </si>
  <si>
    <t>TX841900</t>
  </si>
  <si>
    <t>Atwood Park</t>
  </si>
  <si>
    <t>TX714667</t>
  </si>
  <si>
    <t>Boca Chica State Park</t>
  </si>
  <si>
    <t>TX137781</t>
  </si>
  <si>
    <t>Isla Blanca Park</t>
  </si>
  <si>
    <t>TX728892</t>
  </si>
  <si>
    <t>N Cameron County - Bayside</t>
  </si>
  <si>
    <t>TX628137</t>
  </si>
  <si>
    <t>Park Road 100 Bay Access #1</t>
  </si>
  <si>
    <t>TX229010</t>
  </si>
  <si>
    <t>Park Road 100 Bay Access #2</t>
  </si>
  <si>
    <t>TX933467</t>
  </si>
  <si>
    <t>South Padre Island -North</t>
  </si>
  <si>
    <t>TX868582</t>
  </si>
  <si>
    <t>Town of South Padre Island</t>
  </si>
  <si>
    <t>CHAMBERS</t>
  </si>
  <si>
    <t>TX239328</t>
  </si>
  <si>
    <t>Chambers County</t>
  </si>
  <si>
    <t>TX349880</t>
  </si>
  <si>
    <t>McCollum Park</t>
  </si>
  <si>
    <t>GALVESTON</t>
  </si>
  <si>
    <t>TX710697</t>
  </si>
  <si>
    <t>25th St.</t>
  </si>
  <si>
    <t>TX214299</t>
  </si>
  <si>
    <t>45th St.</t>
  </si>
  <si>
    <t>TX486021</t>
  </si>
  <si>
    <t>61st St.</t>
  </si>
  <si>
    <t>TX327206</t>
  </si>
  <si>
    <t>Appfel Park</t>
  </si>
  <si>
    <t>TX940700</t>
  </si>
  <si>
    <t>Caplen</t>
  </si>
  <si>
    <t>TX972853</t>
  </si>
  <si>
    <t>Caplen/Crystal Beach</t>
  </si>
  <si>
    <t>TX392019</t>
  </si>
  <si>
    <t>Clara St.</t>
  </si>
  <si>
    <t>TX393353</t>
  </si>
  <si>
    <t>Dellanera Park</t>
  </si>
  <si>
    <t>TX981462</t>
  </si>
  <si>
    <t>East Beach</t>
  </si>
  <si>
    <t>TX168454</t>
  </si>
  <si>
    <t>Erman Pilsner Boat Ramp</t>
  </si>
  <si>
    <t>TX795287</t>
  </si>
  <si>
    <t>Frank Carmona Beach</t>
  </si>
  <si>
    <t>TX334226</t>
  </si>
  <si>
    <t>Galveston Island State Park</t>
  </si>
  <si>
    <t>TX226514</t>
  </si>
  <si>
    <t>Galveston Island State Park Backside</t>
  </si>
  <si>
    <t>TX568423</t>
  </si>
  <si>
    <t>Gilchrist East</t>
  </si>
  <si>
    <t>TX122528</t>
  </si>
  <si>
    <t>Gilchrist West</t>
  </si>
  <si>
    <t>TX860495</t>
  </si>
  <si>
    <t>Gulf Shores</t>
  </si>
  <si>
    <t>TX632189</t>
  </si>
  <si>
    <t>Haney Park</t>
  </si>
  <si>
    <t>TX669733</t>
  </si>
  <si>
    <t>High Island East</t>
  </si>
  <si>
    <t>TX272864</t>
  </si>
  <si>
    <t>High Island West</t>
  </si>
  <si>
    <t>TX593160</t>
  </si>
  <si>
    <t>Holiday</t>
  </si>
  <si>
    <t>TX239942</t>
  </si>
  <si>
    <t>Indian Beach</t>
  </si>
  <si>
    <t>TX974690</t>
  </si>
  <si>
    <t>Jamaica Beach</t>
  </si>
  <si>
    <t>TX669225</t>
  </si>
  <si>
    <t>O'Neil Rd.</t>
  </si>
  <si>
    <t>TX751320</t>
  </si>
  <si>
    <t>Pirates Beach</t>
  </si>
  <si>
    <t>TX832087</t>
  </si>
  <si>
    <t>Rettilon Road</t>
  </si>
  <si>
    <t>TX284256</t>
  </si>
  <si>
    <t>Rollover Pass East</t>
  </si>
  <si>
    <t>TX341767</t>
  </si>
  <si>
    <t>Rollover Pass West</t>
  </si>
  <si>
    <t>TX822495</t>
  </si>
  <si>
    <t>San Luis Pass</t>
  </si>
  <si>
    <t>TX767833</t>
  </si>
  <si>
    <t>Sea Isle</t>
  </si>
  <si>
    <t>TX236175</t>
  </si>
  <si>
    <t>Seadrift</t>
  </si>
  <si>
    <t>TX406100</t>
  </si>
  <si>
    <t>Skyline Drive</t>
  </si>
  <si>
    <t>TX650612</t>
  </si>
  <si>
    <t>Skyline Park</t>
  </si>
  <si>
    <t>TX163187</t>
  </si>
  <si>
    <t>Spanish Grant/Bermuda Beach</t>
  </si>
  <si>
    <t>TX451421</t>
  </si>
  <si>
    <t>Stewart Beach</t>
  </si>
  <si>
    <t>TX164090</t>
  </si>
  <si>
    <t>Texas City Dike</t>
  </si>
  <si>
    <t>TX426780</t>
  </si>
  <si>
    <t>West End</t>
  </si>
  <si>
    <t>HARRIS</t>
  </si>
  <si>
    <t>TX507217</t>
  </si>
  <si>
    <t>Bayland Park</t>
  </si>
  <si>
    <t>TX116849</t>
  </si>
  <si>
    <t>Clear Lake Park</t>
  </si>
  <si>
    <t>TX603554</t>
  </si>
  <si>
    <t>Evergreen Road</t>
  </si>
  <si>
    <t>TX114843</t>
  </si>
  <si>
    <t>Lynchburg ROW</t>
  </si>
  <si>
    <t>TX211217</t>
  </si>
  <si>
    <t>Miramar Street</t>
  </si>
  <si>
    <t>TX559996</t>
  </si>
  <si>
    <t>Pine Gully Park</t>
  </si>
  <si>
    <t>TX487423</t>
  </si>
  <si>
    <t>River Terrace Park</t>
  </si>
  <si>
    <t>TX412536</t>
  </si>
  <si>
    <t>Sylvan Beach Park</t>
  </si>
  <si>
    <t>JEFFERSON</t>
  </si>
  <si>
    <t>TX831676</t>
  </si>
  <si>
    <t>McFaddin NWR</t>
  </si>
  <si>
    <t>TX095025</t>
  </si>
  <si>
    <t>Sea Rim State Park</t>
  </si>
  <si>
    <t>KLEBERG</t>
  </si>
  <si>
    <t>TX303354</t>
  </si>
  <si>
    <t>CR 1140 North</t>
  </si>
  <si>
    <t>TX209428</t>
  </si>
  <si>
    <t>CR 1140 South</t>
  </si>
  <si>
    <t>TX471201</t>
  </si>
  <si>
    <t>Kaufer-Hubert #1</t>
  </si>
  <si>
    <t>TX339922</t>
  </si>
  <si>
    <t>TX199413</t>
  </si>
  <si>
    <t>Emerald Beach</t>
  </si>
  <si>
    <t>TX538780</t>
  </si>
  <si>
    <t>Lighthouse Lake</t>
  </si>
  <si>
    <t>No</t>
  </si>
  <si>
    <t>N/A</t>
  </si>
  <si>
    <t xml:space="preserve"> = Beach not monitored during swimming season. It will not be included in EPA's summary statistics.</t>
  </si>
  <si>
    <t xml:space="preserve"> = PRAWN data indicates that this beach was not monitored ("0" in the SWIM SEASON MONITOR FREQ column).</t>
  </si>
  <si>
    <t xml:space="preserve">    There was, however, an action at this beach. EPA will therefore assume that the beach is monitored and </t>
  </si>
  <si>
    <t xml:space="preserve">    the "0" entry is not correct.  A "4" was substituted in the SWIM SEASON MONITOR FREQ column.</t>
  </si>
  <si>
    <t xml:space="preserve">    Please advise if this is correct.</t>
  </si>
  <si>
    <t xml:space="preserve"> = PRAWN data indicates that this beach is not monitored. Because an advisory was issued EPA will assume this beach is </t>
  </si>
  <si>
    <t xml:space="preserve">    actually monitored and the "not monitored" entry is incorrect. (see Monitoring worksheet).</t>
  </si>
  <si>
    <t xml:space="preserve"> = Action does not occur in the swimming season. It will not be included in EPA's summary statistics.</t>
  </si>
  <si>
    <t>Additional Note:</t>
  </si>
  <si>
    <t>EPA will assume that a swim season length of 5 months covers May - September. A swim season of</t>
  </si>
  <si>
    <t>7 months covers April - October.</t>
  </si>
  <si>
    <t xml:space="preserve"> = This action overlaps in time with another action for this beach. EPA's policy is to not double count actions if they occur on the</t>
  </si>
  <si>
    <t xml:space="preserve">    same day at the same beach.</t>
  </si>
  <si>
    <t xml:space="preserve">    since 2005.</t>
  </si>
  <si>
    <t xml:space="preserve"> = Attribute data was updated in 2008. Attribute data for the rest of the listed beaches have not been updated</t>
  </si>
  <si>
    <t xml:space="preserve"> Red text</t>
  </si>
  <si>
    <t xml:space="preserve"> = Beach has no attribute data in PRAWN. However, it did had an action in 2008. For the purpose of this presen-</t>
  </si>
  <si>
    <t xml:space="preserve">    tation, attribute data are assumed to be the same as other beaches in the county and entered in red text.</t>
  </si>
  <si>
    <t xml:space="preserve">    There was, however, an action at this beach. EPA will therefore assume that the beach is monitored.</t>
  </si>
  <si>
    <t xml:space="preserve">    is actually monitored and the "not monitored" entry is incorrect. (see Monitoring worksheet).</t>
  </si>
  <si>
    <t xml:space="preserve"> = PRAWN data indicates that this beach is not monitored. Because an advisory was issued EPA will assume this beach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</si>
</sst>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67" fontId="1" fillId="3" borderId="0" xfId="0" applyNumberFormat="1" applyFont="1" applyFill="1" applyBorder="1" applyAlignment="1">
      <alignment/>
    </xf>
    <xf numFmtId="167" fontId="6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6" fillId="4" borderId="8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5" fillId="4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/>
    </xf>
    <xf numFmtId="167" fontId="6" fillId="4" borderId="0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167" fontId="6" fillId="4" borderId="1" xfId="0" applyNumberFormat="1" applyFont="1" applyFill="1" applyBorder="1" applyAlignment="1">
      <alignment/>
    </xf>
    <xf numFmtId="3" fontId="6" fillId="4" borderId="1" xfId="0" applyNumberFormat="1" applyFont="1" applyFill="1" applyBorder="1" applyAlignment="1">
      <alignment/>
    </xf>
    <xf numFmtId="0" fontId="6" fillId="4" borderId="4" xfId="0" applyFont="1" applyFill="1" applyBorder="1" applyAlignment="1">
      <alignment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/>
    </xf>
    <xf numFmtId="14" fontId="6" fillId="5" borderId="0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/>
    </xf>
    <xf numFmtId="0" fontId="6" fillId="7" borderId="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4" borderId="0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4" fontId="6" fillId="8" borderId="0" xfId="0" applyNumberFormat="1" applyFont="1" applyFill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8" borderId="0" xfId="0" applyFont="1" applyFill="1" applyBorder="1" applyAlignment="1">
      <alignment horizontal="right"/>
    </xf>
    <xf numFmtId="0" fontId="2" fillId="8" borderId="0" xfId="0" applyFont="1" applyFill="1" applyBorder="1" applyAlignment="1">
      <alignment/>
    </xf>
    <xf numFmtId="0" fontId="0" fillId="8" borderId="3" xfId="0" applyFill="1" applyBorder="1" applyAlignment="1">
      <alignment/>
    </xf>
    <xf numFmtId="0" fontId="6" fillId="5" borderId="9" xfId="0" applyFont="1" applyFill="1" applyBorder="1" applyAlignment="1">
      <alignment/>
    </xf>
    <xf numFmtId="0" fontId="17" fillId="3" borderId="7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14" fillId="8" borderId="7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0" fillId="8" borderId="8" xfId="0" applyFill="1" applyBorder="1" applyAlignment="1">
      <alignment/>
    </xf>
    <xf numFmtId="0" fontId="1" fillId="8" borderId="7" xfId="0" applyFont="1" applyFill="1" applyBorder="1" applyAlignment="1">
      <alignment horizontal="left"/>
    </xf>
    <xf numFmtId="0" fontId="0" fillId="8" borderId="7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4" xfId="0" applyFill="1" applyBorder="1" applyAlignment="1">
      <alignment/>
    </xf>
    <xf numFmtId="0" fontId="15" fillId="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/>
    </xf>
    <xf numFmtId="167" fontId="1" fillId="4" borderId="2" xfId="0" applyNumberFormat="1" applyFont="1" applyFill="1" applyBorder="1" applyAlignment="1">
      <alignment/>
    </xf>
    <xf numFmtId="167" fontId="6" fillId="4" borderId="2" xfId="0" applyNumberFormat="1" applyFont="1" applyFill="1" applyBorder="1" applyAlignment="1">
      <alignment/>
    </xf>
    <xf numFmtId="3" fontId="6" fillId="4" borderId="2" xfId="0" applyNumberFormat="1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3" borderId="2" xfId="0" applyFont="1" applyFill="1" applyBorder="1" applyAlignment="1">
      <alignment/>
    </xf>
    <xf numFmtId="0" fontId="6" fillId="4" borderId="1" xfId="0" applyFont="1" applyFill="1" applyBorder="1" applyAlignment="1">
      <alignment horizontal="center" wrapText="1"/>
    </xf>
    <xf numFmtId="0" fontId="15" fillId="5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quotePrefix="1">
      <alignment horizontal="center" vertical="center"/>
    </xf>
    <xf numFmtId="1" fontId="5" fillId="0" borderId="1" xfId="0" applyNumberFormat="1" applyFont="1" applyBorder="1" applyAlignment="1">
      <alignment horizontal="center" wrapText="1"/>
    </xf>
    <xf numFmtId="1" fontId="6" fillId="5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8" borderId="0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/>
    </xf>
    <xf numFmtId="1" fontId="6" fillId="4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14" fontId="10" fillId="9" borderId="0" xfId="0" applyNumberFormat="1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0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0" fillId="9" borderId="0" xfId="0" applyFont="1" applyFill="1" applyBorder="1" applyAlignment="1">
      <alignment horizontal="center" wrapText="1"/>
    </xf>
    <xf numFmtId="0" fontId="12" fillId="9" borderId="0" xfId="0" applyFont="1" applyFill="1" applyBorder="1" applyAlignment="1">
      <alignment horizontal="center"/>
    </xf>
    <xf numFmtId="14" fontId="11" fillId="9" borderId="0" xfId="0" applyNumberFormat="1" applyFont="1" applyFill="1" applyBorder="1" applyAlignment="1">
      <alignment horizontal="center"/>
    </xf>
    <xf numFmtId="14" fontId="11" fillId="9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201" t="s">
        <v>250</v>
      </c>
      <c r="D1" s="202"/>
      <c r="E1" s="202"/>
      <c r="F1" s="52"/>
      <c r="G1" s="201" t="s">
        <v>166</v>
      </c>
      <c r="H1" s="201"/>
      <c r="I1" s="201"/>
      <c r="J1" s="201"/>
      <c r="K1" s="52"/>
      <c r="L1" s="201" t="s">
        <v>167</v>
      </c>
      <c r="M1" s="203"/>
      <c r="N1" s="203"/>
      <c r="O1" s="203"/>
      <c r="P1" s="203"/>
      <c r="Q1" s="203"/>
      <c r="R1" s="52"/>
      <c r="S1" s="201" t="s">
        <v>168</v>
      </c>
      <c r="T1" s="203"/>
      <c r="U1" s="203"/>
      <c r="V1" s="203"/>
      <c r="W1" s="203"/>
    </row>
    <row r="2" spans="1:23" ht="88.5" customHeight="1">
      <c r="A2" s="5" t="s">
        <v>195</v>
      </c>
      <c r="B2" s="5"/>
      <c r="C2" s="3" t="s">
        <v>169</v>
      </c>
      <c r="D2" s="3" t="s">
        <v>170</v>
      </c>
      <c r="E2" s="3" t="s">
        <v>171</v>
      </c>
      <c r="F2" s="3"/>
      <c r="G2" s="3" t="s">
        <v>172</v>
      </c>
      <c r="H2" s="3" t="s">
        <v>173</v>
      </c>
      <c r="I2" s="3" t="s">
        <v>174</v>
      </c>
      <c r="J2" s="3" t="s">
        <v>175</v>
      </c>
      <c r="K2" s="3"/>
      <c r="L2" s="12" t="s">
        <v>176</v>
      </c>
      <c r="M2" s="3" t="s">
        <v>177</v>
      </c>
      <c r="N2" s="3" t="s">
        <v>178</v>
      </c>
      <c r="O2" s="3" t="s">
        <v>179</v>
      </c>
      <c r="P2" s="3" t="s">
        <v>180</v>
      </c>
      <c r="Q2" s="3" t="s">
        <v>181</v>
      </c>
      <c r="R2" s="3"/>
      <c r="S2" s="12" t="s">
        <v>182</v>
      </c>
      <c r="T2" s="13" t="s">
        <v>183</v>
      </c>
      <c r="U2" s="3" t="s">
        <v>198</v>
      </c>
      <c r="V2" s="3" t="s">
        <v>184</v>
      </c>
      <c r="W2" s="3" t="s">
        <v>200</v>
      </c>
    </row>
    <row r="3" spans="1:23" ht="12.75">
      <c r="A3" s="29" t="s">
        <v>264</v>
      </c>
      <c r="B3" s="72"/>
      <c r="C3" s="29">
        <f>Monitoring!$B$11</f>
        <v>9</v>
      </c>
      <c r="D3" s="29">
        <f>Monitoring!$F$11</f>
        <v>1</v>
      </c>
      <c r="E3" s="73">
        <f>D3/C3</f>
        <v>0.1111111111111111</v>
      </c>
      <c r="F3" s="52"/>
      <c r="G3" s="74">
        <f>'Action Durations'!$B$4</f>
        <v>1</v>
      </c>
      <c r="H3" s="74">
        <f>D3-G3</f>
        <v>0</v>
      </c>
      <c r="I3" s="73">
        <f>G3/D3</f>
        <v>1</v>
      </c>
      <c r="J3" s="73">
        <f>H3/D3</f>
        <v>0</v>
      </c>
      <c r="K3" s="52"/>
      <c r="L3" s="52">
        <f>'Action Durations'!$D$4</f>
        <v>4</v>
      </c>
      <c r="M3" s="76">
        <f>'Action Durations'!G4</f>
        <v>4</v>
      </c>
      <c r="N3" s="76">
        <f>'Action Durations'!H4</f>
        <v>0</v>
      </c>
      <c r="O3" s="76">
        <f>'Action Durations'!I4</f>
        <v>0</v>
      </c>
      <c r="P3" s="76">
        <f>'Action Durations'!J4</f>
        <v>0</v>
      </c>
      <c r="Q3" s="76">
        <f>'Action Durations'!K4</f>
        <v>0</v>
      </c>
      <c r="R3" s="52"/>
      <c r="S3" s="75">
        <f>'Beach Days'!$E$4</f>
        <v>152</v>
      </c>
      <c r="T3" s="75">
        <v>4</v>
      </c>
      <c r="U3" s="67">
        <f>T3/S3</f>
        <v>0.02631578947368421</v>
      </c>
      <c r="V3" s="68">
        <f>S3-T3</f>
        <v>148</v>
      </c>
      <c r="W3" s="67">
        <f>V3/S3</f>
        <v>0.9736842105263158</v>
      </c>
    </row>
    <row r="4" spans="1:23" ht="12.75">
      <c r="A4" s="29" t="s">
        <v>283</v>
      </c>
      <c r="B4" s="72"/>
      <c r="C4" s="29">
        <f>Monitoring!$B$23</f>
        <v>10</v>
      </c>
      <c r="D4" s="29">
        <f>Monitoring!$F$23</f>
        <v>4</v>
      </c>
      <c r="E4" s="73">
        <f aca="true" t="shared" si="0" ref="E4:E16">D4/C4</f>
        <v>0.4</v>
      </c>
      <c r="F4" s="52"/>
      <c r="G4" s="74">
        <f>'Action Durations'!$B$10</f>
        <v>4</v>
      </c>
      <c r="H4" s="74">
        <f aca="true" t="shared" si="1" ref="H4:H15">D4-G4</f>
        <v>0</v>
      </c>
      <c r="I4" s="73">
        <f>G4/D4</f>
        <v>1</v>
      </c>
      <c r="J4" s="73">
        <f>H4/D4</f>
        <v>0</v>
      </c>
      <c r="K4" s="76"/>
      <c r="L4" s="52">
        <f>'Action Durations'!$D$10</f>
        <v>9</v>
      </c>
      <c r="M4" s="76">
        <f>'Action Durations'!G10</f>
        <v>8</v>
      </c>
      <c r="N4" s="76">
        <f>'Action Durations'!H10</f>
        <v>0</v>
      </c>
      <c r="O4" s="76">
        <f>'Action Durations'!I10</f>
        <v>1</v>
      </c>
      <c r="P4" s="76">
        <f>'Action Durations'!J10</f>
        <v>0</v>
      </c>
      <c r="Q4" s="76">
        <f>'Action Durations'!K10</f>
        <v>0</v>
      </c>
      <c r="R4" s="52"/>
      <c r="S4" s="75">
        <f>'Beach Days'!$E$10</f>
        <v>608</v>
      </c>
      <c r="T4" s="75">
        <v>11</v>
      </c>
      <c r="U4" s="67">
        <f aca="true" t="shared" si="2" ref="U4:U15">T4/S4</f>
        <v>0.018092105263157895</v>
      </c>
      <c r="V4" s="68">
        <f aca="true" t="shared" si="3" ref="V4:V15">S4-T4</f>
        <v>597</v>
      </c>
      <c r="W4" s="67">
        <f aca="true" t="shared" si="4" ref="W4:W15">V4/S4</f>
        <v>0.9819078947368421</v>
      </c>
    </row>
    <row r="5" spans="1:23" ht="12.75">
      <c r="A5" s="29" t="s">
        <v>304</v>
      </c>
      <c r="B5" s="72"/>
      <c r="C5" s="29">
        <f>Monitoring!$B$43</f>
        <v>18</v>
      </c>
      <c r="D5" s="29">
        <f>Monitoring!$F$43</f>
        <v>0</v>
      </c>
      <c r="E5" s="73">
        <f t="shared" si="0"/>
        <v>0</v>
      </c>
      <c r="F5" s="52"/>
      <c r="G5" s="76" t="s">
        <v>249</v>
      </c>
      <c r="H5" s="76" t="s">
        <v>249</v>
      </c>
      <c r="I5" s="76" t="s">
        <v>249</v>
      </c>
      <c r="J5" s="76" t="s">
        <v>249</v>
      </c>
      <c r="K5" s="52"/>
      <c r="L5" s="76" t="s">
        <v>249</v>
      </c>
      <c r="M5" s="76" t="s">
        <v>249</v>
      </c>
      <c r="N5" s="76" t="s">
        <v>249</v>
      </c>
      <c r="O5" s="76" t="s">
        <v>249</v>
      </c>
      <c r="P5" s="76" t="s">
        <v>249</v>
      </c>
      <c r="Q5" s="76" t="s">
        <v>249</v>
      </c>
      <c r="R5" s="52"/>
      <c r="S5" s="76" t="s">
        <v>249</v>
      </c>
      <c r="T5" s="76" t="s">
        <v>249</v>
      </c>
      <c r="U5" s="76" t="s">
        <v>249</v>
      </c>
      <c r="V5" s="76" t="s">
        <v>249</v>
      </c>
      <c r="W5" s="76" t="s">
        <v>249</v>
      </c>
    </row>
    <row r="6" spans="1:23" ht="12.75">
      <c r="A6" s="29" t="s">
        <v>341</v>
      </c>
      <c r="B6" s="72"/>
      <c r="C6" s="29">
        <f>Monitoring!$B$57</f>
        <v>12</v>
      </c>
      <c r="D6" s="29">
        <f>Monitoring!$F$57</f>
        <v>9</v>
      </c>
      <c r="E6" s="73">
        <f t="shared" si="0"/>
        <v>0.75</v>
      </c>
      <c r="F6" s="52"/>
      <c r="G6" s="74">
        <f>'Action Durations'!$B$15</f>
        <v>3</v>
      </c>
      <c r="H6" s="74">
        <f t="shared" si="1"/>
        <v>6</v>
      </c>
      <c r="I6" s="73">
        <f aca="true" t="shared" si="5" ref="I6:I15">G6/D6</f>
        <v>0.3333333333333333</v>
      </c>
      <c r="J6" s="73">
        <f aca="true" t="shared" si="6" ref="J6:J15">H6/D6</f>
        <v>0.6666666666666666</v>
      </c>
      <c r="K6" s="52"/>
      <c r="L6" s="52">
        <f>'Action Durations'!$D$15</f>
        <v>4</v>
      </c>
      <c r="M6" s="76">
        <f>'Action Durations'!G15</f>
        <v>3</v>
      </c>
      <c r="N6" s="76">
        <f>'Action Durations'!H15</f>
        <v>1</v>
      </c>
      <c r="O6" s="76">
        <f>'Action Durations'!I15</f>
        <v>0</v>
      </c>
      <c r="P6" s="76">
        <f>'Action Durations'!J15</f>
        <v>0</v>
      </c>
      <c r="Q6" s="76">
        <f>'Action Durations'!K15</f>
        <v>0</v>
      </c>
      <c r="R6" s="52"/>
      <c r="S6" s="75">
        <f>'Beach Days'!$E$21</f>
        <v>1368</v>
      </c>
      <c r="T6" s="75">
        <v>5</v>
      </c>
      <c r="U6" s="67">
        <f t="shared" si="2"/>
        <v>0.003654970760233918</v>
      </c>
      <c r="V6" s="68">
        <f t="shared" si="3"/>
        <v>1363</v>
      </c>
      <c r="W6" s="67">
        <f t="shared" si="4"/>
        <v>0.9963450292397661</v>
      </c>
    </row>
    <row r="7" spans="1:23" ht="12.75">
      <c r="A7" s="29" t="s">
        <v>366</v>
      </c>
      <c r="B7" s="72"/>
      <c r="C7" s="29">
        <f>Monitoring!$B$61</f>
        <v>2</v>
      </c>
      <c r="D7" s="29">
        <f>Monitoring!$F$61</f>
        <v>0</v>
      </c>
      <c r="E7" s="73">
        <f t="shared" si="0"/>
        <v>0</v>
      </c>
      <c r="F7" s="52"/>
      <c r="G7" s="76" t="s">
        <v>249</v>
      </c>
      <c r="H7" s="76" t="s">
        <v>249</v>
      </c>
      <c r="I7" s="76" t="s">
        <v>249</v>
      </c>
      <c r="J7" s="76" t="s">
        <v>249</v>
      </c>
      <c r="K7" s="52"/>
      <c r="L7" s="76" t="s">
        <v>249</v>
      </c>
      <c r="M7" s="76" t="s">
        <v>249</v>
      </c>
      <c r="N7" s="76" t="s">
        <v>249</v>
      </c>
      <c r="O7" s="76" t="s">
        <v>249</v>
      </c>
      <c r="P7" s="76" t="s">
        <v>249</v>
      </c>
      <c r="Q7" s="76" t="s">
        <v>249</v>
      </c>
      <c r="R7" s="52"/>
      <c r="S7" s="76" t="s">
        <v>249</v>
      </c>
      <c r="T7" s="76" t="s">
        <v>249</v>
      </c>
      <c r="U7" s="76" t="s">
        <v>249</v>
      </c>
      <c r="V7" s="76" t="s">
        <v>249</v>
      </c>
      <c r="W7" s="76" t="s">
        <v>249</v>
      </c>
    </row>
    <row r="8" spans="1:23" ht="12.75">
      <c r="A8" s="29" t="s">
        <v>371</v>
      </c>
      <c r="B8" s="72"/>
      <c r="C8" s="29">
        <f>Monitoring!$B$99</f>
        <v>36</v>
      </c>
      <c r="D8" s="29">
        <v>23</v>
      </c>
      <c r="E8" s="73">
        <f t="shared" si="0"/>
        <v>0.6388888888888888</v>
      </c>
      <c r="F8" s="52"/>
      <c r="G8" s="74">
        <f>'Action Durations'!$B$34</f>
        <v>17</v>
      </c>
      <c r="H8" s="74">
        <f t="shared" si="1"/>
        <v>6</v>
      </c>
      <c r="I8" s="73">
        <f t="shared" si="5"/>
        <v>0.7391304347826086</v>
      </c>
      <c r="J8" s="73">
        <f t="shared" si="6"/>
        <v>0.2608695652173913</v>
      </c>
      <c r="K8" s="52"/>
      <c r="L8" s="52">
        <f>'Action Durations'!$D$34</f>
        <v>64</v>
      </c>
      <c r="M8" s="76">
        <f>'Action Durations'!G34</f>
        <v>59</v>
      </c>
      <c r="N8" s="76">
        <f>'Action Durations'!H34</f>
        <v>2</v>
      </c>
      <c r="O8" s="76">
        <f>'Action Durations'!I34</f>
        <v>3</v>
      </c>
      <c r="P8" s="76">
        <f>'Action Durations'!J34</f>
        <v>0</v>
      </c>
      <c r="Q8" s="76">
        <f>'Action Durations'!K34</f>
        <v>0</v>
      </c>
      <c r="R8" s="52"/>
      <c r="S8" s="75">
        <f>'Beach Days'!$E$46</f>
        <v>3496</v>
      </c>
      <c r="T8" s="75">
        <v>72</v>
      </c>
      <c r="U8" s="67">
        <f t="shared" si="2"/>
        <v>0.020594965675057208</v>
      </c>
      <c r="V8" s="68">
        <f t="shared" si="3"/>
        <v>3424</v>
      </c>
      <c r="W8" s="67">
        <f t="shared" si="4"/>
        <v>0.9794050343249427</v>
      </c>
    </row>
    <row r="9" spans="1:23" ht="12.75">
      <c r="A9" s="29" t="s">
        <v>444</v>
      </c>
      <c r="B9" s="72"/>
      <c r="C9" s="29">
        <f>Monitoring!$B$109</f>
        <v>8</v>
      </c>
      <c r="D9" s="29">
        <f>Monitoring!$F$109</f>
        <v>0</v>
      </c>
      <c r="E9" s="73">
        <f t="shared" si="0"/>
        <v>0</v>
      </c>
      <c r="F9" s="52"/>
      <c r="G9" s="76" t="s">
        <v>249</v>
      </c>
      <c r="H9" s="76" t="s">
        <v>249</v>
      </c>
      <c r="I9" s="76" t="s">
        <v>249</v>
      </c>
      <c r="J9" s="76" t="s">
        <v>249</v>
      </c>
      <c r="K9" s="52"/>
      <c r="L9" s="76" t="s">
        <v>249</v>
      </c>
      <c r="M9" s="76" t="s">
        <v>249</v>
      </c>
      <c r="N9" s="76" t="s">
        <v>249</v>
      </c>
      <c r="O9" s="76" t="s">
        <v>249</v>
      </c>
      <c r="P9" s="76" t="s">
        <v>249</v>
      </c>
      <c r="Q9" s="76" t="s">
        <v>249</v>
      </c>
      <c r="R9" s="52"/>
      <c r="S9" s="76" t="s">
        <v>249</v>
      </c>
      <c r="T9" s="76" t="s">
        <v>249</v>
      </c>
      <c r="U9" s="76" t="s">
        <v>249</v>
      </c>
      <c r="V9" s="76" t="s">
        <v>249</v>
      </c>
      <c r="W9" s="76" t="s">
        <v>249</v>
      </c>
    </row>
    <row r="10" spans="1:23" ht="12.75">
      <c r="A10" s="29" t="s">
        <v>461</v>
      </c>
      <c r="B10" s="72"/>
      <c r="C10" s="29">
        <f>Monitoring!$B$113</f>
        <v>2</v>
      </c>
      <c r="D10" s="29">
        <f>Monitoring!$F$113</f>
        <v>2</v>
      </c>
      <c r="E10" s="73">
        <f t="shared" si="0"/>
        <v>1</v>
      </c>
      <c r="F10" s="52"/>
      <c r="G10" s="74">
        <f>'Action Durations'!$B$38</f>
        <v>2</v>
      </c>
      <c r="H10" s="74">
        <f t="shared" si="1"/>
        <v>0</v>
      </c>
      <c r="I10" s="73">
        <f t="shared" si="5"/>
        <v>1</v>
      </c>
      <c r="J10" s="73">
        <f t="shared" si="6"/>
        <v>0</v>
      </c>
      <c r="K10" s="52"/>
      <c r="L10" s="52">
        <f>'Action Durations'!$D$38</f>
        <v>7</v>
      </c>
      <c r="M10" s="76">
        <f>'Action Durations'!G38</f>
        <v>7</v>
      </c>
      <c r="N10" s="76">
        <f>'Action Durations'!H38</f>
        <v>0</v>
      </c>
      <c r="O10" s="76">
        <f>'Action Durations'!I38</f>
        <v>0</v>
      </c>
      <c r="P10" s="76">
        <f>'Action Durations'!J38</f>
        <v>0</v>
      </c>
      <c r="Q10" s="76">
        <f>'Action Durations'!K38</f>
        <v>0</v>
      </c>
      <c r="R10" s="52"/>
      <c r="S10" s="75">
        <f>'Beach Days'!$E$50</f>
        <v>304</v>
      </c>
      <c r="T10" s="75">
        <v>7</v>
      </c>
      <c r="U10" s="67">
        <f t="shared" si="2"/>
        <v>0.023026315789473683</v>
      </c>
      <c r="V10" s="68">
        <f t="shared" si="3"/>
        <v>297</v>
      </c>
      <c r="W10" s="67">
        <f t="shared" si="4"/>
        <v>0.9769736842105263</v>
      </c>
    </row>
    <row r="11" spans="1:23" ht="12.75">
      <c r="A11" s="29" t="s">
        <v>466</v>
      </c>
      <c r="B11" s="72"/>
      <c r="C11" s="29">
        <f>Monitoring!$B$122</f>
        <v>7</v>
      </c>
      <c r="D11" s="29">
        <f>Monitoring!$F$122</f>
        <v>4</v>
      </c>
      <c r="E11" s="73">
        <f t="shared" si="0"/>
        <v>0.5714285714285714</v>
      </c>
      <c r="F11" s="52"/>
      <c r="G11" s="74">
        <f>'Action Durations'!$B$42</f>
        <v>2</v>
      </c>
      <c r="H11" s="74">
        <f t="shared" si="1"/>
        <v>2</v>
      </c>
      <c r="I11" s="73">
        <f t="shared" si="5"/>
        <v>0.5</v>
      </c>
      <c r="J11" s="73">
        <f t="shared" si="6"/>
        <v>0.5</v>
      </c>
      <c r="K11" s="52"/>
      <c r="L11" s="52">
        <f>'Action Durations'!$D$42</f>
        <v>3</v>
      </c>
      <c r="M11" s="76">
        <f>'Action Durations'!G42</f>
        <v>3</v>
      </c>
      <c r="N11" s="76">
        <f>'Action Durations'!H42</f>
        <v>0</v>
      </c>
      <c r="O11" s="76">
        <f>'Action Durations'!I42</f>
        <v>0</v>
      </c>
      <c r="P11" s="76">
        <f>'Action Durations'!J42</f>
        <v>0</v>
      </c>
      <c r="Q11" s="76">
        <f>'Action Durations'!K42</f>
        <v>0</v>
      </c>
      <c r="R11" s="52"/>
      <c r="S11" s="75">
        <f>'Beach Days'!$E$56</f>
        <v>608</v>
      </c>
      <c r="T11" s="75">
        <v>3</v>
      </c>
      <c r="U11" s="67">
        <f t="shared" si="2"/>
        <v>0.004934210526315789</v>
      </c>
      <c r="V11" s="68">
        <f t="shared" si="3"/>
        <v>605</v>
      </c>
      <c r="W11" s="67">
        <f t="shared" si="4"/>
        <v>0.9950657894736842</v>
      </c>
    </row>
    <row r="12" spans="1:23" ht="12.75">
      <c r="A12" s="29" t="s">
        <v>7</v>
      </c>
      <c r="B12" s="72"/>
      <c r="C12" s="29">
        <f>Monitoring!$B$136</f>
        <v>12</v>
      </c>
      <c r="D12" s="29">
        <v>3</v>
      </c>
      <c r="E12" s="73">
        <f t="shared" si="0"/>
        <v>0.25</v>
      </c>
      <c r="F12" s="52"/>
      <c r="G12" s="74">
        <f>'Action Durations'!$B$47</f>
        <v>3</v>
      </c>
      <c r="H12" s="74">
        <f t="shared" si="1"/>
        <v>0</v>
      </c>
      <c r="I12" s="73">
        <f t="shared" si="5"/>
        <v>1</v>
      </c>
      <c r="J12" s="73">
        <f t="shared" si="6"/>
        <v>0</v>
      </c>
      <c r="K12" s="52"/>
      <c r="L12" s="52">
        <f>'Action Durations'!$D$47</f>
        <v>5</v>
      </c>
      <c r="M12" s="76">
        <f>'Action Durations'!G47</f>
        <v>4</v>
      </c>
      <c r="N12" s="76">
        <f>'Action Durations'!H47</f>
        <v>0</v>
      </c>
      <c r="O12" s="76">
        <f>'Action Durations'!I47</f>
        <v>1</v>
      </c>
      <c r="P12" s="76">
        <f>'Action Durations'!J47</f>
        <v>0</v>
      </c>
      <c r="Q12" s="76">
        <f>'Action Durations'!K47</f>
        <v>0</v>
      </c>
      <c r="R12" s="52"/>
      <c r="S12" s="75">
        <f>'Beach Days'!$E$61</f>
        <v>456</v>
      </c>
      <c r="T12" s="75">
        <v>7</v>
      </c>
      <c r="U12" s="67">
        <f t="shared" si="2"/>
        <v>0.015350877192982455</v>
      </c>
      <c r="V12" s="68">
        <f t="shared" si="3"/>
        <v>449</v>
      </c>
      <c r="W12" s="67">
        <f t="shared" si="4"/>
        <v>0.9846491228070176</v>
      </c>
    </row>
    <row r="13" spans="1:23" ht="12.75">
      <c r="A13" s="29" t="s">
        <v>32</v>
      </c>
      <c r="B13" s="72"/>
      <c r="C13" s="29">
        <f>Monitoring!$B$181</f>
        <v>43</v>
      </c>
      <c r="D13" s="29">
        <f>Monitoring!$F$181</f>
        <v>18</v>
      </c>
      <c r="E13" s="73">
        <f t="shared" si="0"/>
        <v>0.4186046511627907</v>
      </c>
      <c r="F13" s="52"/>
      <c r="G13" s="74">
        <f>'Action Durations'!$B$64</f>
        <v>15</v>
      </c>
      <c r="H13" s="74">
        <f t="shared" si="1"/>
        <v>3</v>
      </c>
      <c r="I13" s="73">
        <f t="shared" si="5"/>
        <v>0.8333333333333334</v>
      </c>
      <c r="J13" s="73">
        <f t="shared" si="6"/>
        <v>0.16666666666666666</v>
      </c>
      <c r="K13" s="52"/>
      <c r="L13" s="52">
        <f>'Action Durations'!$D$64</f>
        <v>56</v>
      </c>
      <c r="M13" s="76">
        <f>'Action Durations'!G64</f>
        <v>52</v>
      </c>
      <c r="N13" s="76">
        <f>'Action Durations'!H64</f>
        <v>0</v>
      </c>
      <c r="O13" s="76">
        <f>'Action Durations'!I64</f>
        <v>4</v>
      </c>
      <c r="P13" s="76">
        <f>'Action Durations'!J64</f>
        <v>0</v>
      </c>
      <c r="Q13" s="76">
        <f>'Action Durations'!K64</f>
        <v>0</v>
      </c>
      <c r="R13" s="52"/>
      <c r="S13" s="75">
        <f>'Beach Days'!$E$81</f>
        <v>2736</v>
      </c>
      <c r="T13" s="75">
        <v>79</v>
      </c>
      <c r="U13" s="67">
        <f t="shared" si="2"/>
        <v>0.02887426900584795</v>
      </c>
      <c r="V13" s="68">
        <f t="shared" si="3"/>
        <v>2657</v>
      </c>
      <c r="W13" s="67">
        <f t="shared" si="4"/>
        <v>0.971125730994152</v>
      </c>
    </row>
    <row r="14" spans="1:23" ht="12.75">
      <c r="A14" s="29" t="s">
        <v>115</v>
      </c>
      <c r="B14" s="72"/>
      <c r="C14" s="29">
        <f>Monitoring!$B$184</f>
        <v>1</v>
      </c>
      <c r="D14" s="29">
        <f>Monitoring!$F$184</f>
        <v>0</v>
      </c>
      <c r="E14" s="73">
        <f t="shared" si="0"/>
        <v>0</v>
      </c>
      <c r="F14" s="52"/>
      <c r="G14" s="76" t="s">
        <v>249</v>
      </c>
      <c r="H14" s="76" t="s">
        <v>249</v>
      </c>
      <c r="I14" s="76" t="s">
        <v>249</v>
      </c>
      <c r="J14" s="76" t="s">
        <v>249</v>
      </c>
      <c r="K14" s="52"/>
      <c r="L14" s="76" t="s">
        <v>249</v>
      </c>
      <c r="M14" s="76" t="s">
        <v>249</v>
      </c>
      <c r="N14" s="76" t="s">
        <v>249</v>
      </c>
      <c r="O14" s="76" t="s">
        <v>249</v>
      </c>
      <c r="P14" s="76" t="s">
        <v>249</v>
      </c>
      <c r="Q14" s="76" t="s">
        <v>249</v>
      </c>
      <c r="R14" s="52"/>
      <c r="S14" s="76" t="s">
        <v>249</v>
      </c>
      <c r="T14" s="76" t="s">
        <v>249</v>
      </c>
      <c r="U14" s="76" t="s">
        <v>249</v>
      </c>
      <c r="V14" s="76" t="s">
        <v>249</v>
      </c>
      <c r="W14" s="76" t="s">
        <v>249</v>
      </c>
    </row>
    <row r="15" spans="1:23" ht="12.75">
      <c r="A15" s="29" t="s">
        <v>118</v>
      </c>
      <c r="B15" s="72"/>
      <c r="C15" s="29">
        <f>Monitoring!$B$192</f>
        <v>6</v>
      </c>
      <c r="D15" s="29">
        <f>Monitoring!$F$192</f>
        <v>1</v>
      </c>
      <c r="E15" s="73">
        <f t="shared" si="0"/>
        <v>0.16666666666666666</v>
      </c>
      <c r="F15" s="52"/>
      <c r="G15" s="74">
        <f>'Action Durations'!$B$67</f>
        <v>1</v>
      </c>
      <c r="H15" s="74">
        <f t="shared" si="1"/>
        <v>0</v>
      </c>
      <c r="I15" s="73">
        <f t="shared" si="5"/>
        <v>1</v>
      </c>
      <c r="J15" s="73">
        <f t="shared" si="6"/>
        <v>0</v>
      </c>
      <c r="K15" s="52"/>
      <c r="L15" s="52">
        <f>'Action Durations'!$D$67</f>
        <v>4</v>
      </c>
      <c r="M15" s="76">
        <f>'Action Durations'!G67</f>
        <v>4</v>
      </c>
      <c r="N15" s="76">
        <f>'Action Durations'!H67</f>
        <v>0</v>
      </c>
      <c r="O15" s="76">
        <f>'Action Durations'!I67</f>
        <v>0</v>
      </c>
      <c r="P15" s="76">
        <f>'Action Durations'!J67</f>
        <v>0</v>
      </c>
      <c r="Q15" s="76">
        <f>'Action Durations'!K67</f>
        <v>0</v>
      </c>
      <c r="R15" s="52"/>
      <c r="S15" s="75">
        <f>'Beach Days'!$E$84</f>
        <v>152</v>
      </c>
      <c r="T15" s="75">
        <f>'Beach Days'!$H$84</f>
        <v>4</v>
      </c>
      <c r="U15" s="67">
        <f t="shared" si="2"/>
        <v>0.02631578947368421</v>
      </c>
      <c r="V15" s="68">
        <f t="shared" si="3"/>
        <v>148</v>
      </c>
      <c r="W15" s="67">
        <f t="shared" si="4"/>
        <v>0.9736842105263158</v>
      </c>
    </row>
    <row r="16" spans="1:23" ht="12.75">
      <c r="A16" s="32" t="s">
        <v>131</v>
      </c>
      <c r="B16" s="184"/>
      <c r="C16" s="32">
        <f>Monitoring!$B$197</f>
        <v>3</v>
      </c>
      <c r="D16" s="32">
        <f>Monitoring!$F$197</f>
        <v>0</v>
      </c>
      <c r="E16" s="70">
        <f t="shared" si="0"/>
        <v>0</v>
      </c>
      <c r="F16" s="48"/>
      <c r="G16" s="185" t="s">
        <v>249</v>
      </c>
      <c r="H16" s="185" t="s">
        <v>249</v>
      </c>
      <c r="I16" s="185" t="s">
        <v>249</v>
      </c>
      <c r="J16" s="185" t="s">
        <v>249</v>
      </c>
      <c r="K16" s="185"/>
      <c r="L16" s="185" t="s">
        <v>249</v>
      </c>
      <c r="M16" s="185" t="s">
        <v>249</v>
      </c>
      <c r="N16" s="185" t="s">
        <v>249</v>
      </c>
      <c r="O16" s="185" t="s">
        <v>249</v>
      </c>
      <c r="P16" s="185" t="s">
        <v>249</v>
      </c>
      <c r="Q16" s="185" t="s">
        <v>249</v>
      </c>
      <c r="R16" s="48"/>
      <c r="S16" s="185" t="s">
        <v>249</v>
      </c>
      <c r="T16" s="185" t="s">
        <v>249</v>
      </c>
      <c r="U16" s="185" t="s">
        <v>249</v>
      </c>
      <c r="V16" s="185" t="s">
        <v>249</v>
      </c>
      <c r="W16" s="185" t="s">
        <v>249</v>
      </c>
    </row>
    <row r="17" spans="1:23" ht="12.75">
      <c r="A17" s="34"/>
      <c r="B17" s="34"/>
      <c r="C17" s="39">
        <f>SUM(C3:C16)</f>
        <v>169</v>
      </c>
      <c r="D17" s="39">
        <f>SUM(D3:D16)</f>
        <v>65</v>
      </c>
      <c r="E17" s="77">
        <f>D17/C17</f>
        <v>0.38461538461538464</v>
      </c>
      <c r="F17" s="39"/>
      <c r="G17" s="39">
        <f>SUM(G3:G16)</f>
        <v>48</v>
      </c>
      <c r="H17" s="78">
        <f>D17-G17</f>
        <v>17</v>
      </c>
      <c r="I17" s="77">
        <f>G17/D17</f>
        <v>0.7384615384615385</v>
      </c>
      <c r="J17" s="77">
        <f>H17/D17</f>
        <v>0.26153846153846155</v>
      </c>
      <c r="K17" s="39"/>
      <c r="L17" s="39">
        <f aca="true" t="shared" si="7" ref="L17:Q17">SUM(L3:L16)</f>
        <v>156</v>
      </c>
      <c r="M17" s="39">
        <f t="shared" si="7"/>
        <v>144</v>
      </c>
      <c r="N17" s="39">
        <f t="shared" si="7"/>
        <v>3</v>
      </c>
      <c r="O17" s="39">
        <f t="shared" si="7"/>
        <v>9</v>
      </c>
      <c r="P17" s="39">
        <f t="shared" si="7"/>
        <v>0</v>
      </c>
      <c r="Q17" s="39">
        <f t="shared" si="7"/>
        <v>0</v>
      </c>
      <c r="R17" s="39"/>
      <c r="S17" s="79">
        <f>SUM(S3:S16)</f>
        <v>9880</v>
      </c>
      <c r="T17" s="79">
        <f>SUM(T3:T16)</f>
        <v>192</v>
      </c>
      <c r="U17" s="38">
        <f>T17/S17</f>
        <v>0.019433198380566803</v>
      </c>
      <c r="V17" s="49">
        <f>S17-T17</f>
        <v>9688</v>
      </c>
      <c r="W17" s="38">
        <f>V17/S17</f>
        <v>0.9805668016194332</v>
      </c>
    </row>
    <row r="18" ht="12.75">
      <c r="T18" s="16"/>
    </row>
    <row r="19" ht="12.75">
      <c r="T19" s="16"/>
    </row>
    <row r="20" ht="12.75">
      <c r="T20" s="16"/>
    </row>
    <row r="21" spans="1:20" ht="12.75">
      <c r="A21" s="17" t="s">
        <v>207</v>
      </c>
      <c r="T21" s="16"/>
    </row>
    <row r="22" ht="12.75">
      <c r="T22" s="16"/>
    </row>
    <row r="23" spans="3:23" ht="12.75">
      <c r="C23" s="15"/>
      <c r="D23" s="4"/>
      <c r="E23" s="18"/>
      <c r="G23" s="4"/>
      <c r="H23" s="4"/>
      <c r="I23" s="4"/>
      <c r="J23" s="18"/>
      <c r="L23" s="15"/>
      <c r="M23" s="4"/>
      <c r="N23" s="4"/>
      <c r="O23" s="4"/>
      <c r="P23" s="4"/>
      <c r="Q23" s="18"/>
      <c r="S23" s="15"/>
      <c r="T23" s="4"/>
      <c r="U23" s="4"/>
      <c r="V23" s="4"/>
      <c r="W23" s="18"/>
    </row>
    <row r="24" spans="4:21" ht="12.75">
      <c r="D24" s="14" t="s">
        <v>201</v>
      </c>
      <c r="G24" s="6" t="s">
        <v>203</v>
      </c>
      <c r="L24" s="6" t="s">
        <v>205</v>
      </c>
      <c r="U24" s="14" t="s">
        <v>208</v>
      </c>
    </row>
    <row r="25" spans="4:21" ht="12.75">
      <c r="D25" s="7" t="s">
        <v>202</v>
      </c>
      <c r="L25" s="6" t="s">
        <v>206</v>
      </c>
      <c r="U25" s="14" t="s">
        <v>204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Texas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25" customWidth="1"/>
    <col min="2" max="2" width="7.7109375" style="25" customWidth="1"/>
    <col min="3" max="3" width="40.28125" style="25" customWidth="1"/>
    <col min="4" max="4" width="9.28125" style="25" customWidth="1"/>
    <col min="5" max="5" width="12.57421875" style="25" customWidth="1"/>
    <col min="6" max="6" width="8.28125" style="42" customWidth="1"/>
    <col min="7" max="10" width="9.7109375" style="25" customWidth="1"/>
    <col min="11" max="16384" width="9.140625" style="22" customWidth="1"/>
  </cols>
  <sheetData>
    <row r="1" spans="7:10" ht="15" customHeight="1">
      <c r="G1" s="204" t="s">
        <v>240</v>
      </c>
      <c r="H1" s="204"/>
      <c r="I1" s="204"/>
      <c r="J1" s="204"/>
    </row>
    <row r="2" spans="1:10" ht="33.75" customHeight="1">
      <c r="A2" s="23" t="s">
        <v>186</v>
      </c>
      <c r="B2" s="23" t="s">
        <v>187</v>
      </c>
      <c r="C2" s="23" t="s">
        <v>188</v>
      </c>
      <c r="D2" s="3" t="s">
        <v>221</v>
      </c>
      <c r="E2" s="23" t="s">
        <v>216</v>
      </c>
      <c r="F2" s="3" t="s">
        <v>213</v>
      </c>
      <c r="G2" s="23" t="s">
        <v>217</v>
      </c>
      <c r="H2" s="23" t="s">
        <v>218</v>
      </c>
      <c r="I2" s="23" t="s">
        <v>219</v>
      </c>
      <c r="J2" s="23" t="s">
        <v>220</v>
      </c>
    </row>
    <row r="3" spans="1:10" ht="12.75" customHeight="1">
      <c r="A3" s="29" t="s">
        <v>264</v>
      </c>
      <c r="B3" s="29" t="s">
        <v>265</v>
      </c>
      <c r="C3" s="29" t="s">
        <v>266</v>
      </c>
      <c r="D3" s="29" t="s">
        <v>238</v>
      </c>
      <c r="E3" s="29" t="s">
        <v>239</v>
      </c>
      <c r="F3" s="29">
        <v>3</v>
      </c>
      <c r="G3" s="29" t="s">
        <v>238</v>
      </c>
      <c r="H3" s="29" t="s">
        <v>238</v>
      </c>
      <c r="I3" s="29" t="s">
        <v>238</v>
      </c>
      <c r="J3" s="29" t="s">
        <v>238</v>
      </c>
    </row>
    <row r="4" spans="1:10" ht="12.75" customHeight="1">
      <c r="A4" s="29" t="s">
        <v>264</v>
      </c>
      <c r="B4" s="29" t="s">
        <v>267</v>
      </c>
      <c r="C4" s="29" t="s">
        <v>268</v>
      </c>
      <c r="D4" s="29" t="s">
        <v>238</v>
      </c>
      <c r="E4" s="29" t="s">
        <v>239</v>
      </c>
      <c r="F4" s="29">
        <v>3</v>
      </c>
      <c r="G4" s="29" t="s">
        <v>238</v>
      </c>
      <c r="H4" s="29" t="s">
        <v>238</v>
      </c>
      <c r="I4" s="29" t="s">
        <v>238</v>
      </c>
      <c r="J4" s="29" t="s">
        <v>238</v>
      </c>
    </row>
    <row r="5" spans="1:10" ht="12.75" customHeight="1">
      <c r="A5" s="29" t="s">
        <v>264</v>
      </c>
      <c r="B5" s="29" t="s">
        <v>269</v>
      </c>
      <c r="C5" s="29" t="s">
        <v>270</v>
      </c>
      <c r="D5" s="29" t="s">
        <v>238</v>
      </c>
      <c r="E5" s="29" t="s">
        <v>239</v>
      </c>
      <c r="F5" s="29">
        <v>3</v>
      </c>
      <c r="G5" s="29" t="s">
        <v>238</v>
      </c>
      <c r="H5" s="29" t="s">
        <v>238</v>
      </c>
      <c r="I5" s="29" t="s">
        <v>238</v>
      </c>
      <c r="J5" s="29" t="s">
        <v>238</v>
      </c>
    </row>
    <row r="6" spans="1:10" ht="12.75" customHeight="1">
      <c r="A6" s="29" t="s">
        <v>264</v>
      </c>
      <c r="B6" s="29" t="s">
        <v>271</v>
      </c>
      <c r="C6" s="29" t="s">
        <v>272</v>
      </c>
      <c r="D6" s="29" t="s">
        <v>238</v>
      </c>
      <c r="E6" s="29" t="s">
        <v>239</v>
      </c>
      <c r="F6" s="29">
        <v>3</v>
      </c>
      <c r="G6" s="29" t="s">
        <v>238</v>
      </c>
      <c r="H6" s="29" t="s">
        <v>238</v>
      </c>
      <c r="I6" s="29" t="s">
        <v>238</v>
      </c>
      <c r="J6" s="29" t="s">
        <v>238</v>
      </c>
    </row>
    <row r="7" spans="1:10" ht="12.75" customHeight="1">
      <c r="A7" s="29" t="s">
        <v>264</v>
      </c>
      <c r="B7" s="29" t="s">
        <v>273</v>
      </c>
      <c r="C7" s="29" t="s">
        <v>274</v>
      </c>
      <c r="D7" s="29" t="s">
        <v>238</v>
      </c>
      <c r="E7" s="29" t="s">
        <v>239</v>
      </c>
      <c r="F7" s="29">
        <v>3</v>
      </c>
      <c r="G7" s="29" t="s">
        <v>238</v>
      </c>
      <c r="H7" s="29" t="s">
        <v>238</v>
      </c>
      <c r="I7" s="29" t="s">
        <v>238</v>
      </c>
      <c r="J7" s="29" t="s">
        <v>238</v>
      </c>
    </row>
    <row r="8" spans="1:10" ht="12.75" customHeight="1">
      <c r="A8" s="29" t="s">
        <v>264</v>
      </c>
      <c r="B8" s="29" t="s">
        <v>275</v>
      </c>
      <c r="C8" s="29" t="s">
        <v>276</v>
      </c>
      <c r="D8" s="29" t="s">
        <v>238</v>
      </c>
      <c r="E8" s="29" t="s">
        <v>239</v>
      </c>
      <c r="F8" s="29">
        <v>2</v>
      </c>
      <c r="G8" s="29" t="s">
        <v>238</v>
      </c>
      <c r="H8" s="29" t="s">
        <v>238</v>
      </c>
      <c r="I8" s="29" t="s">
        <v>238</v>
      </c>
      <c r="J8" s="29" t="s">
        <v>238</v>
      </c>
    </row>
    <row r="9" spans="1:10" ht="12.75" customHeight="1">
      <c r="A9" s="29" t="s">
        <v>264</v>
      </c>
      <c r="B9" s="29" t="s">
        <v>277</v>
      </c>
      <c r="C9" s="29" t="s">
        <v>278</v>
      </c>
      <c r="D9" s="29" t="s">
        <v>238</v>
      </c>
      <c r="E9" s="29" t="s">
        <v>239</v>
      </c>
      <c r="F9" s="29">
        <v>3</v>
      </c>
      <c r="G9" s="29" t="s">
        <v>238</v>
      </c>
      <c r="H9" s="29" t="s">
        <v>238</v>
      </c>
      <c r="I9" s="29" t="s">
        <v>238</v>
      </c>
      <c r="J9" s="29" t="s">
        <v>238</v>
      </c>
    </row>
    <row r="10" spans="1:10" ht="12.75" customHeight="1">
      <c r="A10" s="29" t="s">
        <v>264</v>
      </c>
      <c r="B10" s="29" t="s">
        <v>279</v>
      </c>
      <c r="C10" s="29" t="s">
        <v>280</v>
      </c>
      <c r="D10" s="29" t="s">
        <v>238</v>
      </c>
      <c r="E10" s="29" t="s">
        <v>239</v>
      </c>
      <c r="F10" s="29">
        <v>3</v>
      </c>
      <c r="G10" s="29" t="s">
        <v>238</v>
      </c>
      <c r="H10" s="29" t="s">
        <v>238</v>
      </c>
      <c r="I10" s="29" t="s">
        <v>238</v>
      </c>
      <c r="J10" s="29" t="s">
        <v>238</v>
      </c>
    </row>
    <row r="11" spans="1:10" ht="12.75" customHeight="1">
      <c r="A11" s="32" t="s">
        <v>264</v>
      </c>
      <c r="B11" s="32" t="s">
        <v>281</v>
      </c>
      <c r="C11" s="32" t="s">
        <v>282</v>
      </c>
      <c r="D11" s="29" t="s">
        <v>238</v>
      </c>
      <c r="E11" s="32" t="s">
        <v>239</v>
      </c>
      <c r="F11" s="32">
        <v>1</v>
      </c>
      <c r="G11" s="32" t="s">
        <v>238</v>
      </c>
      <c r="H11" s="32" t="s">
        <v>238</v>
      </c>
      <c r="I11" s="32" t="s">
        <v>238</v>
      </c>
      <c r="J11" s="32" t="s">
        <v>238</v>
      </c>
    </row>
    <row r="12" spans="1:10" ht="12.75" customHeight="1">
      <c r="A12" s="29"/>
      <c r="B12" s="30">
        <f>COUNTA(B3:B11)</f>
        <v>9</v>
      </c>
      <c r="C12" s="29"/>
      <c r="D12" s="30">
        <f>COUNTIF(D3:D11,"Yes")</f>
        <v>9</v>
      </c>
      <c r="E12" s="29"/>
      <c r="F12" s="43"/>
      <c r="G12" s="29"/>
      <c r="H12" s="29"/>
      <c r="I12" s="29"/>
      <c r="J12" s="29"/>
    </row>
    <row r="13" spans="1:10" ht="12.75" customHeight="1">
      <c r="A13" s="29"/>
      <c r="B13" s="29"/>
      <c r="C13" s="29"/>
      <c r="D13" s="29"/>
      <c r="E13" s="29"/>
      <c r="F13" s="43"/>
      <c r="G13" s="29"/>
      <c r="H13" s="29"/>
      <c r="I13" s="29"/>
      <c r="J13" s="29"/>
    </row>
    <row r="14" spans="1:10" ht="12.75" customHeight="1">
      <c r="A14" s="29" t="s">
        <v>283</v>
      </c>
      <c r="B14" s="29" t="s">
        <v>284</v>
      </c>
      <c r="C14" s="29" t="s">
        <v>285</v>
      </c>
      <c r="D14" s="29" t="s">
        <v>238</v>
      </c>
      <c r="E14" s="29" t="s">
        <v>239</v>
      </c>
      <c r="F14" s="29">
        <v>1</v>
      </c>
      <c r="G14" s="29" t="s">
        <v>238</v>
      </c>
      <c r="H14" s="29" t="s">
        <v>238</v>
      </c>
      <c r="I14" s="29" t="s">
        <v>238</v>
      </c>
      <c r="J14" s="29" t="s">
        <v>238</v>
      </c>
    </row>
    <row r="15" spans="1:10" ht="12.75" customHeight="1">
      <c r="A15" s="29" t="s">
        <v>283</v>
      </c>
      <c r="B15" s="29" t="s">
        <v>286</v>
      </c>
      <c r="C15" s="29" t="s">
        <v>287</v>
      </c>
      <c r="D15" s="29" t="s">
        <v>238</v>
      </c>
      <c r="E15" s="29" t="s">
        <v>239</v>
      </c>
      <c r="F15" s="29">
        <v>2</v>
      </c>
      <c r="G15" s="29" t="s">
        <v>238</v>
      </c>
      <c r="H15" s="29" t="s">
        <v>238</v>
      </c>
      <c r="I15" s="29" t="s">
        <v>238</v>
      </c>
      <c r="J15" s="29" t="s">
        <v>238</v>
      </c>
    </row>
    <row r="16" spans="1:10" ht="12.75" customHeight="1">
      <c r="A16" s="96" t="s">
        <v>283</v>
      </c>
      <c r="B16" s="96" t="s">
        <v>288</v>
      </c>
      <c r="C16" s="96" t="s">
        <v>289</v>
      </c>
      <c r="D16" s="96" t="s">
        <v>238</v>
      </c>
      <c r="E16" s="96" t="s">
        <v>239</v>
      </c>
      <c r="F16" s="96">
        <v>1</v>
      </c>
      <c r="G16" s="29" t="s">
        <v>238</v>
      </c>
      <c r="H16" s="29" t="s">
        <v>238</v>
      </c>
      <c r="I16" s="29" t="s">
        <v>238</v>
      </c>
      <c r="J16" s="29" t="s">
        <v>238</v>
      </c>
    </row>
    <row r="17" spans="1:10" ht="12.75" customHeight="1">
      <c r="A17" s="29" t="s">
        <v>283</v>
      </c>
      <c r="B17" s="29" t="s">
        <v>290</v>
      </c>
      <c r="C17" s="29" t="s">
        <v>291</v>
      </c>
      <c r="D17" s="43" t="s">
        <v>238</v>
      </c>
      <c r="E17" s="29" t="s">
        <v>239</v>
      </c>
      <c r="F17" s="29">
        <v>2</v>
      </c>
      <c r="G17" s="29" t="s">
        <v>238</v>
      </c>
      <c r="H17" s="29" t="s">
        <v>238</v>
      </c>
      <c r="I17" s="29" t="s">
        <v>238</v>
      </c>
      <c r="J17" s="29" t="s">
        <v>238</v>
      </c>
    </row>
    <row r="18" spans="1:10" ht="12.75" customHeight="1">
      <c r="A18" s="29" t="s">
        <v>283</v>
      </c>
      <c r="B18" s="29" t="s">
        <v>292</v>
      </c>
      <c r="C18" s="29" t="s">
        <v>293</v>
      </c>
      <c r="D18" s="43" t="s">
        <v>238</v>
      </c>
      <c r="E18" s="29" t="s">
        <v>239</v>
      </c>
      <c r="F18" s="29">
        <v>1</v>
      </c>
      <c r="G18" s="29" t="s">
        <v>238</v>
      </c>
      <c r="H18" s="29" t="s">
        <v>238</v>
      </c>
      <c r="I18" s="29" t="s">
        <v>238</v>
      </c>
      <c r="J18" s="29" t="s">
        <v>238</v>
      </c>
    </row>
    <row r="19" spans="1:10" ht="12.75" customHeight="1">
      <c r="A19" s="29" t="s">
        <v>283</v>
      </c>
      <c r="B19" s="29" t="s">
        <v>294</v>
      </c>
      <c r="C19" s="29" t="s">
        <v>295</v>
      </c>
      <c r="D19" s="43" t="s">
        <v>238</v>
      </c>
      <c r="E19" s="29" t="s">
        <v>239</v>
      </c>
      <c r="F19" s="29">
        <v>2</v>
      </c>
      <c r="G19" s="29" t="s">
        <v>238</v>
      </c>
      <c r="H19" s="29" t="s">
        <v>238</v>
      </c>
      <c r="I19" s="29" t="s">
        <v>238</v>
      </c>
      <c r="J19" s="29" t="s">
        <v>238</v>
      </c>
    </row>
    <row r="20" spans="1:10" ht="12.75" customHeight="1">
      <c r="A20" s="29" t="s">
        <v>283</v>
      </c>
      <c r="B20" s="29" t="s">
        <v>296</v>
      </c>
      <c r="C20" s="29" t="s">
        <v>297</v>
      </c>
      <c r="D20" s="43" t="s">
        <v>238</v>
      </c>
      <c r="E20" s="29" t="s">
        <v>239</v>
      </c>
      <c r="F20" s="29">
        <v>3</v>
      </c>
      <c r="G20" s="29" t="s">
        <v>238</v>
      </c>
      <c r="H20" s="29" t="s">
        <v>238</v>
      </c>
      <c r="I20" s="29" t="s">
        <v>238</v>
      </c>
      <c r="J20" s="29" t="s">
        <v>238</v>
      </c>
    </row>
    <row r="21" spans="1:10" ht="12.75" customHeight="1">
      <c r="A21" s="29" t="s">
        <v>283</v>
      </c>
      <c r="B21" s="29" t="s">
        <v>298</v>
      </c>
      <c r="C21" s="29" t="s">
        <v>299</v>
      </c>
      <c r="D21" s="43" t="s">
        <v>238</v>
      </c>
      <c r="E21" s="29" t="s">
        <v>239</v>
      </c>
      <c r="F21" s="29">
        <v>2</v>
      </c>
      <c r="G21" s="29" t="s">
        <v>238</v>
      </c>
      <c r="H21" s="29" t="s">
        <v>238</v>
      </c>
      <c r="I21" s="29" t="s">
        <v>238</v>
      </c>
      <c r="J21" s="29" t="s">
        <v>238</v>
      </c>
    </row>
    <row r="22" spans="1:10" ht="12.75" customHeight="1">
      <c r="A22" s="29" t="s">
        <v>283</v>
      </c>
      <c r="B22" s="29" t="s">
        <v>300</v>
      </c>
      <c r="C22" s="29" t="s">
        <v>301</v>
      </c>
      <c r="D22" s="43" t="s">
        <v>238</v>
      </c>
      <c r="E22" s="29" t="s">
        <v>239</v>
      </c>
      <c r="F22" s="29">
        <v>1</v>
      </c>
      <c r="G22" s="29" t="s">
        <v>238</v>
      </c>
      <c r="H22" s="29" t="s">
        <v>238</v>
      </c>
      <c r="I22" s="29" t="s">
        <v>238</v>
      </c>
      <c r="J22" s="29" t="s">
        <v>238</v>
      </c>
    </row>
    <row r="23" spans="1:10" ht="12.75" customHeight="1">
      <c r="A23" s="32" t="s">
        <v>283</v>
      </c>
      <c r="B23" s="32" t="s">
        <v>302</v>
      </c>
      <c r="C23" s="32" t="s">
        <v>303</v>
      </c>
      <c r="D23" s="43" t="s">
        <v>238</v>
      </c>
      <c r="E23" s="32" t="s">
        <v>239</v>
      </c>
      <c r="F23" s="32">
        <v>3</v>
      </c>
      <c r="G23" s="32" t="s">
        <v>238</v>
      </c>
      <c r="H23" s="32" t="s">
        <v>238</v>
      </c>
      <c r="I23" s="32" t="s">
        <v>238</v>
      </c>
      <c r="J23" s="32" t="s">
        <v>238</v>
      </c>
    </row>
    <row r="24" spans="1:10" ht="12.75" customHeight="1">
      <c r="A24" s="29"/>
      <c r="B24" s="30">
        <f>COUNTA(B14:B23)</f>
        <v>10</v>
      </c>
      <c r="C24" s="29"/>
      <c r="D24" s="30">
        <f>COUNTIF(D14:D23,"Yes")</f>
        <v>10</v>
      </c>
      <c r="E24" s="29"/>
      <c r="F24" s="43"/>
      <c r="G24" s="29"/>
      <c r="H24" s="29"/>
      <c r="I24" s="29"/>
      <c r="J24" s="29"/>
    </row>
    <row r="25" spans="1:10" ht="12.75" customHeight="1">
      <c r="A25" s="29"/>
      <c r="B25" s="29"/>
      <c r="C25" s="29"/>
      <c r="D25" s="29"/>
      <c r="E25" s="29"/>
      <c r="F25" s="43"/>
      <c r="G25" s="29"/>
      <c r="H25" s="29"/>
      <c r="I25" s="29"/>
      <c r="J25" s="29"/>
    </row>
    <row r="26" spans="1:10" ht="12.75" customHeight="1">
      <c r="A26" s="29" t="s">
        <v>304</v>
      </c>
      <c r="B26" s="29" t="s">
        <v>305</v>
      </c>
      <c r="C26" s="29" t="s">
        <v>306</v>
      </c>
      <c r="D26" s="29" t="s">
        <v>238</v>
      </c>
      <c r="E26" s="29" t="s">
        <v>239</v>
      </c>
      <c r="F26" s="29">
        <v>3</v>
      </c>
      <c r="G26" s="29" t="s">
        <v>238</v>
      </c>
      <c r="H26" s="29" t="s">
        <v>238</v>
      </c>
      <c r="I26" s="29" t="s">
        <v>238</v>
      </c>
      <c r="J26" s="29" t="s">
        <v>238</v>
      </c>
    </row>
    <row r="27" spans="1:10" ht="12.75" customHeight="1">
      <c r="A27" s="29" t="s">
        <v>304</v>
      </c>
      <c r="B27" s="29" t="s">
        <v>307</v>
      </c>
      <c r="C27" s="29" t="s">
        <v>308</v>
      </c>
      <c r="D27" s="29" t="s">
        <v>238</v>
      </c>
      <c r="E27" s="29" t="s">
        <v>239</v>
      </c>
      <c r="F27" s="29">
        <v>2</v>
      </c>
      <c r="G27" s="29" t="s">
        <v>238</v>
      </c>
      <c r="H27" s="29" t="s">
        <v>238</v>
      </c>
      <c r="I27" s="29" t="s">
        <v>238</v>
      </c>
      <c r="J27" s="29" t="s">
        <v>238</v>
      </c>
    </row>
    <row r="28" spans="1:10" ht="12.75" customHeight="1">
      <c r="A28" s="29" t="s">
        <v>304</v>
      </c>
      <c r="B28" s="29" t="s">
        <v>309</v>
      </c>
      <c r="C28" s="29" t="s">
        <v>310</v>
      </c>
      <c r="D28" s="29" t="s">
        <v>238</v>
      </c>
      <c r="E28" s="29" t="s">
        <v>239</v>
      </c>
      <c r="F28" s="29">
        <v>3</v>
      </c>
      <c r="G28" s="29" t="s">
        <v>238</v>
      </c>
      <c r="H28" s="29" t="s">
        <v>238</v>
      </c>
      <c r="I28" s="29" t="s">
        <v>238</v>
      </c>
      <c r="J28" s="29" t="s">
        <v>238</v>
      </c>
    </row>
    <row r="29" spans="1:10" ht="12.75" customHeight="1">
      <c r="A29" s="29" t="s">
        <v>304</v>
      </c>
      <c r="B29" s="29" t="s">
        <v>311</v>
      </c>
      <c r="C29" s="29" t="s">
        <v>312</v>
      </c>
      <c r="D29" s="29" t="s">
        <v>238</v>
      </c>
      <c r="E29" s="29" t="s">
        <v>239</v>
      </c>
      <c r="F29" s="29">
        <v>2</v>
      </c>
      <c r="G29" s="29" t="s">
        <v>238</v>
      </c>
      <c r="H29" s="29" t="s">
        <v>238</v>
      </c>
      <c r="I29" s="29" t="s">
        <v>238</v>
      </c>
      <c r="J29" s="29" t="s">
        <v>238</v>
      </c>
    </row>
    <row r="30" spans="1:10" ht="12.75" customHeight="1">
      <c r="A30" s="29" t="s">
        <v>304</v>
      </c>
      <c r="B30" s="29" t="s">
        <v>313</v>
      </c>
      <c r="C30" s="29" t="s">
        <v>314</v>
      </c>
      <c r="D30" s="29" t="s">
        <v>238</v>
      </c>
      <c r="E30" s="29" t="s">
        <v>239</v>
      </c>
      <c r="F30" s="29">
        <v>2</v>
      </c>
      <c r="G30" s="29" t="s">
        <v>238</v>
      </c>
      <c r="H30" s="29" t="s">
        <v>238</v>
      </c>
      <c r="I30" s="29" t="s">
        <v>238</v>
      </c>
      <c r="J30" s="29" t="s">
        <v>238</v>
      </c>
    </row>
    <row r="31" spans="1:10" ht="12.75" customHeight="1">
      <c r="A31" s="29" t="s">
        <v>304</v>
      </c>
      <c r="B31" s="29" t="s">
        <v>315</v>
      </c>
      <c r="C31" s="29" t="s">
        <v>316</v>
      </c>
      <c r="D31" s="29" t="s">
        <v>238</v>
      </c>
      <c r="E31" s="29" t="s">
        <v>239</v>
      </c>
      <c r="F31" s="29">
        <v>2</v>
      </c>
      <c r="G31" s="29" t="s">
        <v>238</v>
      </c>
      <c r="H31" s="29" t="s">
        <v>238</v>
      </c>
      <c r="I31" s="29" t="s">
        <v>238</v>
      </c>
      <c r="J31" s="29" t="s">
        <v>238</v>
      </c>
    </row>
    <row r="32" spans="1:10" ht="12.75" customHeight="1">
      <c r="A32" s="29" t="s">
        <v>304</v>
      </c>
      <c r="B32" s="29" t="s">
        <v>317</v>
      </c>
      <c r="C32" s="29" t="s">
        <v>318</v>
      </c>
      <c r="D32" s="29" t="s">
        <v>238</v>
      </c>
      <c r="E32" s="29" t="s">
        <v>239</v>
      </c>
      <c r="F32" s="29">
        <v>2</v>
      </c>
      <c r="G32" s="29" t="s">
        <v>238</v>
      </c>
      <c r="H32" s="29" t="s">
        <v>238</v>
      </c>
      <c r="I32" s="29" t="s">
        <v>238</v>
      </c>
      <c r="J32" s="29" t="s">
        <v>238</v>
      </c>
    </row>
    <row r="33" spans="1:10" ht="12.75" customHeight="1">
      <c r="A33" s="29" t="s">
        <v>304</v>
      </c>
      <c r="B33" s="29" t="s">
        <v>319</v>
      </c>
      <c r="C33" s="29" t="s">
        <v>320</v>
      </c>
      <c r="D33" s="29" t="s">
        <v>238</v>
      </c>
      <c r="E33" s="29" t="s">
        <v>239</v>
      </c>
      <c r="F33" s="29">
        <v>3</v>
      </c>
      <c r="G33" s="29" t="s">
        <v>238</v>
      </c>
      <c r="H33" s="29" t="s">
        <v>238</v>
      </c>
      <c r="I33" s="29" t="s">
        <v>238</v>
      </c>
      <c r="J33" s="29" t="s">
        <v>238</v>
      </c>
    </row>
    <row r="34" spans="1:10" ht="12.75" customHeight="1">
      <c r="A34" s="29" t="s">
        <v>304</v>
      </c>
      <c r="B34" s="29" t="s">
        <v>321</v>
      </c>
      <c r="C34" s="29" t="s">
        <v>322</v>
      </c>
      <c r="D34" s="29" t="s">
        <v>238</v>
      </c>
      <c r="E34" s="29" t="s">
        <v>239</v>
      </c>
      <c r="F34" s="29">
        <v>3</v>
      </c>
      <c r="G34" s="29" t="s">
        <v>238</v>
      </c>
      <c r="H34" s="29" t="s">
        <v>238</v>
      </c>
      <c r="I34" s="29" t="s">
        <v>238</v>
      </c>
      <c r="J34" s="29" t="s">
        <v>238</v>
      </c>
    </row>
    <row r="35" spans="1:10" ht="12.75" customHeight="1">
      <c r="A35" s="29" t="s">
        <v>304</v>
      </c>
      <c r="B35" s="29" t="s">
        <v>323</v>
      </c>
      <c r="C35" s="29" t="s">
        <v>324</v>
      </c>
      <c r="D35" s="29" t="s">
        <v>238</v>
      </c>
      <c r="E35" s="29" t="s">
        <v>239</v>
      </c>
      <c r="F35" s="29">
        <v>3</v>
      </c>
      <c r="G35" s="29" t="s">
        <v>238</v>
      </c>
      <c r="H35" s="29" t="s">
        <v>238</v>
      </c>
      <c r="I35" s="29" t="s">
        <v>238</v>
      </c>
      <c r="J35" s="29" t="s">
        <v>238</v>
      </c>
    </row>
    <row r="36" spans="1:10" ht="12.75" customHeight="1">
      <c r="A36" s="29" t="s">
        <v>304</v>
      </c>
      <c r="B36" s="29" t="s">
        <v>325</v>
      </c>
      <c r="C36" s="29" t="s">
        <v>326</v>
      </c>
      <c r="D36" s="29" t="s">
        <v>238</v>
      </c>
      <c r="E36" s="29" t="s">
        <v>239</v>
      </c>
      <c r="F36" s="29">
        <v>3</v>
      </c>
      <c r="G36" s="29" t="s">
        <v>238</v>
      </c>
      <c r="H36" s="29" t="s">
        <v>238</v>
      </c>
      <c r="I36" s="29" t="s">
        <v>238</v>
      </c>
      <c r="J36" s="29" t="s">
        <v>238</v>
      </c>
    </row>
    <row r="37" spans="1:10" ht="12.75" customHeight="1">
      <c r="A37" s="29" t="s">
        <v>304</v>
      </c>
      <c r="B37" s="29" t="s">
        <v>327</v>
      </c>
      <c r="C37" s="29" t="s">
        <v>328</v>
      </c>
      <c r="D37" s="29" t="s">
        <v>238</v>
      </c>
      <c r="E37" s="29" t="s">
        <v>239</v>
      </c>
      <c r="F37" s="29">
        <v>2</v>
      </c>
      <c r="G37" s="29" t="s">
        <v>238</v>
      </c>
      <c r="H37" s="29" t="s">
        <v>238</v>
      </c>
      <c r="I37" s="29" t="s">
        <v>238</v>
      </c>
      <c r="J37" s="29" t="s">
        <v>238</v>
      </c>
    </row>
    <row r="38" spans="1:10" ht="12.75" customHeight="1">
      <c r="A38" s="29" t="s">
        <v>304</v>
      </c>
      <c r="B38" s="29" t="s">
        <v>329</v>
      </c>
      <c r="C38" s="29" t="s">
        <v>330</v>
      </c>
      <c r="D38" s="29" t="s">
        <v>238</v>
      </c>
      <c r="E38" s="29" t="s">
        <v>239</v>
      </c>
      <c r="F38" s="29">
        <v>3</v>
      </c>
      <c r="G38" s="29" t="s">
        <v>238</v>
      </c>
      <c r="H38" s="29" t="s">
        <v>238</v>
      </c>
      <c r="I38" s="29" t="s">
        <v>238</v>
      </c>
      <c r="J38" s="29" t="s">
        <v>238</v>
      </c>
    </row>
    <row r="39" spans="1:10" ht="12.75" customHeight="1">
      <c r="A39" s="29" t="s">
        <v>304</v>
      </c>
      <c r="B39" s="29" t="s">
        <v>331</v>
      </c>
      <c r="C39" s="29" t="s">
        <v>332</v>
      </c>
      <c r="D39" s="29" t="s">
        <v>238</v>
      </c>
      <c r="E39" s="29" t="s">
        <v>239</v>
      </c>
      <c r="F39" s="29">
        <v>3</v>
      </c>
      <c r="G39" s="29" t="s">
        <v>238</v>
      </c>
      <c r="H39" s="29" t="s">
        <v>238</v>
      </c>
      <c r="I39" s="29" t="s">
        <v>238</v>
      </c>
      <c r="J39" s="29" t="s">
        <v>238</v>
      </c>
    </row>
    <row r="40" spans="1:10" ht="12.75" customHeight="1">
      <c r="A40" s="29" t="s">
        <v>304</v>
      </c>
      <c r="B40" s="29" t="s">
        <v>333</v>
      </c>
      <c r="C40" s="29" t="s">
        <v>334</v>
      </c>
      <c r="D40" s="29" t="s">
        <v>238</v>
      </c>
      <c r="E40" s="29" t="s">
        <v>239</v>
      </c>
      <c r="F40" s="29">
        <v>2</v>
      </c>
      <c r="G40" s="29" t="s">
        <v>238</v>
      </c>
      <c r="H40" s="29" t="s">
        <v>238</v>
      </c>
      <c r="I40" s="29" t="s">
        <v>238</v>
      </c>
      <c r="J40" s="29" t="s">
        <v>238</v>
      </c>
    </row>
    <row r="41" spans="1:10" ht="12.75" customHeight="1">
      <c r="A41" s="29" t="s">
        <v>304</v>
      </c>
      <c r="B41" s="29" t="s">
        <v>335</v>
      </c>
      <c r="C41" s="29" t="s">
        <v>336</v>
      </c>
      <c r="D41" s="29" t="s">
        <v>238</v>
      </c>
      <c r="E41" s="29" t="s">
        <v>239</v>
      </c>
      <c r="F41" s="29">
        <v>2</v>
      </c>
      <c r="G41" s="29" t="s">
        <v>238</v>
      </c>
      <c r="H41" s="29" t="s">
        <v>238</v>
      </c>
      <c r="I41" s="29" t="s">
        <v>238</v>
      </c>
      <c r="J41" s="29" t="s">
        <v>238</v>
      </c>
    </row>
    <row r="42" spans="1:10" ht="12.75" customHeight="1">
      <c r="A42" s="29" t="s">
        <v>304</v>
      </c>
      <c r="B42" s="29" t="s">
        <v>337</v>
      </c>
      <c r="C42" s="29" t="s">
        <v>338</v>
      </c>
      <c r="D42" s="29" t="s">
        <v>238</v>
      </c>
      <c r="E42" s="29" t="s">
        <v>239</v>
      </c>
      <c r="F42" s="29">
        <v>3</v>
      </c>
      <c r="G42" s="29" t="s">
        <v>238</v>
      </c>
      <c r="H42" s="29" t="s">
        <v>238</v>
      </c>
      <c r="I42" s="29" t="s">
        <v>238</v>
      </c>
      <c r="J42" s="29" t="s">
        <v>238</v>
      </c>
    </row>
    <row r="43" spans="1:10" ht="12.75" customHeight="1">
      <c r="A43" s="32" t="s">
        <v>304</v>
      </c>
      <c r="B43" s="32" t="s">
        <v>339</v>
      </c>
      <c r="C43" s="32" t="s">
        <v>340</v>
      </c>
      <c r="D43" s="32" t="s">
        <v>238</v>
      </c>
      <c r="E43" s="32" t="s">
        <v>239</v>
      </c>
      <c r="F43" s="32">
        <v>3</v>
      </c>
      <c r="G43" s="32" t="s">
        <v>238</v>
      </c>
      <c r="H43" s="32" t="s">
        <v>238</v>
      </c>
      <c r="I43" s="32" t="s">
        <v>238</v>
      </c>
      <c r="J43" s="32" t="s">
        <v>238</v>
      </c>
    </row>
    <row r="44" spans="1:10" ht="12.75" customHeight="1">
      <c r="A44" s="29"/>
      <c r="B44" s="30">
        <f>COUNTA(B26:B43)</f>
        <v>18</v>
      </c>
      <c r="C44" s="29"/>
      <c r="D44" s="30">
        <f>COUNTIF(D26:D43,"Yes")</f>
        <v>18</v>
      </c>
      <c r="E44" s="29"/>
      <c r="F44" s="43"/>
      <c r="G44" s="29"/>
      <c r="H44" s="29"/>
      <c r="I44" s="29"/>
      <c r="J44" s="29"/>
    </row>
    <row r="45" spans="1:10" ht="12.75" customHeight="1">
      <c r="A45" s="29"/>
      <c r="B45" s="29"/>
      <c r="C45" s="29"/>
      <c r="D45" s="29"/>
      <c r="E45" s="29"/>
      <c r="F45" s="43"/>
      <c r="G45" s="29"/>
      <c r="H45" s="29"/>
      <c r="I45" s="29"/>
      <c r="J45" s="29"/>
    </row>
    <row r="46" spans="1:10" ht="12.75" customHeight="1">
      <c r="A46" s="29" t="s">
        <v>341</v>
      </c>
      <c r="B46" s="29" t="s">
        <v>342</v>
      </c>
      <c r="C46" s="29" t="s">
        <v>343</v>
      </c>
      <c r="D46" s="29" t="s">
        <v>238</v>
      </c>
      <c r="E46" s="29" t="s">
        <v>239</v>
      </c>
      <c r="F46" s="29">
        <v>1</v>
      </c>
      <c r="G46" s="29" t="s">
        <v>238</v>
      </c>
      <c r="H46" s="29" t="s">
        <v>238</v>
      </c>
      <c r="I46" s="29" t="s">
        <v>238</v>
      </c>
      <c r="J46" s="29" t="s">
        <v>238</v>
      </c>
    </row>
    <row r="47" spans="1:10" ht="12.75" customHeight="1">
      <c r="A47" s="29" t="s">
        <v>341</v>
      </c>
      <c r="B47" s="29" t="s">
        <v>344</v>
      </c>
      <c r="C47" s="29" t="s">
        <v>345</v>
      </c>
      <c r="D47" s="29" t="s">
        <v>238</v>
      </c>
      <c r="E47" s="29" t="s">
        <v>239</v>
      </c>
      <c r="F47" s="29">
        <v>1</v>
      </c>
      <c r="G47" s="29" t="s">
        <v>238</v>
      </c>
      <c r="H47" s="29" t="s">
        <v>238</v>
      </c>
      <c r="I47" s="29" t="s">
        <v>238</v>
      </c>
      <c r="J47" s="29" t="s">
        <v>238</v>
      </c>
    </row>
    <row r="48" spans="1:10" ht="12.75" customHeight="1">
      <c r="A48" s="96" t="s">
        <v>341</v>
      </c>
      <c r="B48" s="96" t="s">
        <v>346</v>
      </c>
      <c r="C48" s="96" t="s">
        <v>347</v>
      </c>
      <c r="D48" s="96" t="s">
        <v>238</v>
      </c>
      <c r="E48" s="96" t="s">
        <v>239</v>
      </c>
      <c r="F48" s="96">
        <v>1</v>
      </c>
      <c r="G48" s="29" t="s">
        <v>238</v>
      </c>
      <c r="H48" s="29" t="s">
        <v>238</v>
      </c>
      <c r="I48" s="29" t="s">
        <v>238</v>
      </c>
      <c r="J48" s="29" t="s">
        <v>238</v>
      </c>
    </row>
    <row r="49" spans="1:10" ht="12.75" customHeight="1">
      <c r="A49" s="29" t="s">
        <v>341</v>
      </c>
      <c r="B49" s="29" t="s">
        <v>348</v>
      </c>
      <c r="C49" s="29" t="s">
        <v>349</v>
      </c>
      <c r="D49" s="29" t="s">
        <v>238</v>
      </c>
      <c r="E49" s="29" t="s">
        <v>239</v>
      </c>
      <c r="F49" s="29">
        <v>1</v>
      </c>
      <c r="G49" s="29" t="s">
        <v>238</v>
      </c>
      <c r="H49" s="29" t="s">
        <v>238</v>
      </c>
      <c r="I49" s="29" t="s">
        <v>238</v>
      </c>
      <c r="J49" s="29" t="s">
        <v>238</v>
      </c>
    </row>
    <row r="50" spans="1:10" ht="12.75" customHeight="1">
      <c r="A50" s="29" t="s">
        <v>341</v>
      </c>
      <c r="B50" s="29" t="s">
        <v>350</v>
      </c>
      <c r="C50" s="29" t="s">
        <v>351</v>
      </c>
      <c r="D50" s="29" t="s">
        <v>238</v>
      </c>
      <c r="E50" s="29" t="s">
        <v>239</v>
      </c>
      <c r="F50" s="29">
        <v>1</v>
      </c>
      <c r="G50" s="29" t="s">
        <v>238</v>
      </c>
      <c r="H50" s="29" t="s">
        <v>238</v>
      </c>
      <c r="I50" s="29" t="s">
        <v>238</v>
      </c>
      <c r="J50" s="29" t="s">
        <v>238</v>
      </c>
    </row>
    <row r="51" spans="1:10" ht="12.75" customHeight="1">
      <c r="A51" s="29" t="s">
        <v>341</v>
      </c>
      <c r="B51" s="29" t="s">
        <v>352</v>
      </c>
      <c r="C51" s="29" t="s">
        <v>353</v>
      </c>
      <c r="D51" s="29" t="s">
        <v>238</v>
      </c>
      <c r="E51" s="29" t="s">
        <v>239</v>
      </c>
      <c r="F51" s="29">
        <v>1</v>
      </c>
      <c r="G51" s="29" t="s">
        <v>238</v>
      </c>
      <c r="H51" s="29" t="s">
        <v>238</v>
      </c>
      <c r="I51" s="29" t="s">
        <v>238</v>
      </c>
      <c r="J51" s="29" t="s">
        <v>238</v>
      </c>
    </row>
    <row r="52" spans="1:10" ht="12.75" customHeight="1">
      <c r="A52" s="29" t="s">
        <v>341</v>
      </c>
      <c r="B52" s="29" t="s">
        <v>354</v>
      </c>
      <c r="C52" s="29" t="s">
        <v>355</v>
      </c>
      <c r="D52" s="29" t="s">
        <v>238</v>
      </c>
      <c r="E52" s="29" t="s">
        <v>239</v>
      </c>
      <c r="F52" s="29">
        <v>1</v>
      </c>
      <c r="G52" s="29" t="s">
        <v>238</v>
      </c>
      <c r="H52" s="29" t="s">
        <v>238</v>
      </c>
      <c r="I52" s="29" t="s">
        <v>238</v>
      </c>
      <c r="J52" s="29" t="s">
        <v>238</v>
      </c>
    </row>
    <row r="53" spans="1:10" ht="12.75" customHeight="1">
      <c r="A53" s="29" t="s">
        <v>341</v>
      </c>
      <c r="B53" s="29" t="s">
        <v>356</v>
      </c>
      <c r="C53" s="29" t="s">
        <v>357</v>
      </c>
      <c r="D53" s="29" t="s">
        <v>238</v>
      </c>
      <c r="E53" s="29" t="s">
        <v>239</v>
      </c>
      <c r="F53" s="29">
        <v>3</v>
      </c>
      <c r="G53" s="29" t="s">
        <v>238</v>
      </c>
      <c r="H53" s="29" t="s">
        <v>238</v>
      </c>
      <c r="I53" s="29" t="s">
        <v>238</v>
      </c>
      <c r="J53" s="29" t="s">
        <v>238</v>
      </c>
    </row>
    <row r="54" spans="1:10" ht="12.75" customHeight="1">
      <c r="A54" s="29" t="s">
        <v>341</v>
      </c>
      <c r="B54" s="29" t="s">
        <v>358</v>
      </c>
      <c r="C54" s="29" t="s">
        <v>359</v>
      </c>
      <c r="D54" s="29" t="s">
        <v>238</v>
      </c>
      <c r="E54" s="29" t="s">
        <v>239</v>
      </c>
      <c r="F54" s="29">
        <v>2</v>
      </c>
      <c r="G54" s="29" t="s">
        <v>238</v>
      </c>
      <c r="H54" s="29" t="s">
        <v>238</v>
      </c>
      <c r="I54" s="29" t="s">
        <v>238</v>
      </c>
      <c r="J54" s="29" t="s">
        <v>238</v>
      </c>
    </row>
    <row r="55" spans="1:10" ht="12.75" customHeight="1">
      <c r="A55" s="29" t="s">
        <v>341</v>
      </c>
      <c r="B55" s="29" t="s">
        <v>360</v>
      </c>
      <c r="C55" s="29" t="s">
        <v>361</v>
      </c>
      <c r="D55" s="29" t="s">
        <v>238</v>
      </c>
      <c r="E55" s="29" t="s">
        <v>239</v>
      </c>
      <c r="F55" s="29">
        <v>1</v>
      </c>
      <c r="G55" s="29" t="s">
        <v>238</v>
      </c>
      <c r="H55" s="29" t="s">
        <v>238</v>
      </c>
      <c r="I55" s="29" t="s">
        <v>238</v>
      </c>
      <c r="J55" s="29" t="s">
        <v>238</v>
      </c>
    </row>
    <row r="56" spans="1:10" ht="12.75" customHeight="1">
      <c r="A56" s="29" t="s">
        <v>341</v>
      </c>
      <c r="B56" s="29" t="s">
        <v>362</v>
      </c>
      <c r="C56" s="29" t="s">
        <v>363</v>
      </c>
      <c r="D56" s="29" t="s">
        <v>238</v>
      </c>
      <c r="E56" s="29" t="s">
        <v>239</v>
      </c>
      <c r="F56" s="29">
        <v>2</v>
      </c>
      <c r="G56" s="29" t="s">
        <v>238</v>
      </c>
      <c r="H56" s="29" t="s">
        <v>238</v>
      </c>
      <c r="I56" s="29" t="s">
        <v>238</v>
      </c>
      <c r="J56" s="29" t="s">
        <v>238</v>
      </c>
    </row>
    <row r="57" spans="1:10" ht="12.75" customHeight="1">
      <c r="A57" s="97" t="s">
        <v>341</v>
      </c>
      <c r="B57" s="97" t="s">
        <v>364</v>
      </c>
      <c r="C57" s="97" t="s">
        <v>365</v>
      </c>
      <c r="D57" s="97" t="s">
        <v>238</v>
      </c>
      <c r="E57" s="97" t="s">
        <v>239</v>
      </c>
      <c r="F57" s="97">
        <v>1</v>
      </c>
      <c r="G57" s="32" t="s">
        <v>238</v>
      </c>
      <c r="H57" s="32" t="s">
        <v>238</v>
      </c>
      <c r="I57" s="32" t="s">
        <v>238</v>
      </c>
      <c r="J57" s="32" t="s">
        <v>238</v>
      </c>
    </row>
    <row r="58" spans="1:10" ht="12.75" customHeight="1">
      <c r="A58" s="29"/>
      <c r="B58" s="30">
        <f>COUNTA(B46:B57)</f>
        <v>12</v>
      </c>
      <c r="C58" s="29"/>
      <c r="D58" s="30">
        <f>COUNTIF(D46:D57,"Yes")</f>
        <v>12</v>
      </c>
      <c r="E58" s="40"/>
      <c r="F58" s="44"/>
      <c r="G58" s="40"/>
      <c r="H58" s="40"/>
      <c r="I58" s="40"/>
      <c r="J58" s="40"/>
    </row>
    <row r="59" spans="1:10" ht="12.75" customHeight="1">
      <c r="A59" s="29"/>
      <c r="B59" s="30"/>
      <c r="C59" s="29"/>
      <c r="D59" s="30"/>
      <c r="E59" s="40"/>
      <c r="F59" s="44"/>
      <c r="G59" s="40"/>
      <c r="H59" s="40"/>
      <c r="I59" s="40"/>
      <c r="J59" s="40"/>
    </row>
    <row r="60" spans="1:10" ht="12.75" customHeight="1">
      <c r="A60" s="29" t="s">
        <v>366</v>
      </c>
      <c r="B60" s="29" t="s">
        <v>367</v>
      </c>
      <c r="C60" s="29" t="s">
        <v>368</v>
      </c>
      <c r="D60" s="29" t="s">
        <v>238</v>
      </c>
      <c r="E60" s="29" t="s">
        <v>239</v>
      </c>
      <c r="F60" s="29">
        <v>2</v>
      </c>
      <c r="G60" s="29" t="s">
        <v>238</v>
      </c>
      <c r="H60" s="29" t="s">
        <v>238</v>
      </c>
      <c r="I60" s="29" t="s">
        <v>238</v>
      </c>
      <c r="J60" s="29" t="s">
        <v>238</v>
      </c>
    </row>
    <row r="61" spans="1:10" ht="12.75" customHeight="1">
      <c r="A61" s="32" t="s">
        <v>366</v>
      </c>
      <c r="B61" s="32" t="s">
        <v>369</v>
      </c>
      <c r="C61" s="32" t="s">
        <v>370</v>
      </c>
      <c r="D61" s="32" t="s">
        <v>238</v>
      </c>
      <c r="E61" s="32" t="s">
        <v>239</v>
      </c>
      <c r="F61" s="32">
        <v>2</v>
      </c>
      <c r="G61" s="32" t="s">
        <v>238</v>
      </c>
      <c r="H61" s="32" t="s">
        <v>238</v>
      </c>
      <c r="I61" s="32" t="s">
        <v>238</v>
      </c>
      <c r="J61" s="32" t="s">
        <v>238</v>
      </c>
    </row>
    <row r="62" spans="1:10" ht="12.75" customHeight="1">
      <c r="A62" s="29"/>
      <c r="B62" s="30">
        <f>COUNTA(B60:B61)</f>
        <v>2</v>
      </c>
      <c r="C62" s="29"/>
      <c r="D62" s="30">
        <f>COUNTIF(D60:D61,"Yes")</f>
        <v>2</v>
      </c>
      <c r="E62" s="29"/>
      <c r="F62" s="43"/>
      <c r="G62" s="29"/>
      <c r="H62" s="29"/>
      <c r="I62" s="29"/>
      <c r="J62" s="29"/>
    </row>
    <row r="63" spans="1:10" ht="12.75" customHeight="1">
      <c r="A63" s="40"/>
      <c r="B63" s="40"/>
      <c r="C63" s="40"/>
      <c r="D63" s="40"/>
      <c r="E63" s="40"/>
      <c r="F63" s="44"/>
      <c r="G63" s="40"/>
      <c r="H63" s="40"/>
      <c r="I63" s="40"/>
      <c r="J63" s="40"/>
    </row>
    <row r="64" spans="1:10" ht="12.75" customHeight="1">
      <c r="A64" s="29" t="s">
        <v>371</v>
      </c>
      <c r="B64" s="29" t="s">
        <v>372</v>
      </c>
      <c r="C64" s="29" t="s">
        <v>373</v>
      </c>
      <c r="D64" s="29" t="s">
        <v>238</v>
      </c>
      <c r="E64" s="29" t="s">
        <v>239</v>
      </c>
      <c r="F64" s="29">
        <v>1</v>
      </c>
      <c r="G64" s="29" t="s">
        <v>238</v>
      </c>
      <c r="H64" s="29" t="s">
        <v>238</v>
      </c>
      <c r="I64" s="29" t="s">
        <v>238</v>
      </c>
      <c r="J64" s="29" t="s">
        <v>238</v>
      </c>
    </row>
    <row r="65" spans="1:10" ht="12.75" customHeight="1">
      <c r="A65" s="29" t="s">
        <v>371</v>
      </c>
      <c r="B65" s="29" t="s">
        <v>374</v>
      </c>
      <c r="C65" s="29" t="s">
        <v>375</v>
      </c>
      <c r="D65" s="29" t="s">
        <v>238</v>
      </c>
      <c r="E65" s="29" t="s">
        <v>239</v>
      </c>
      <c r="F65" s="29">
        <v>1</v>
      </c>
      <c r="G65" s="29" t="s">
        <v>238</v>
      </c>
      <c r="H65" s="29" t="s">
        <v>238</v>
      </c>
      <c r="I65" s="29" t="s">
        <v>238</v>
      </c>
      <c r="J65" s="29" t="s">
        <v>238</v>
      </c>
    </row>
    <row r="66" spans="1:10" ht="12.75" customHeight="1">
      <c r="A66" s="29" t="s">
        <v>371</v>
      </c>
      <c r="B66" s="29" t="s">
        <v>376</v>
      </c>
      <c r="C66" s="29" t="s">
        <v>377</v>
      </c>
      <c r="D66" s="29" t="s">
        <v>238</v>
      </c>
      <c r="E66" s="29" t="s">
        <v>239</v>
      </c>
      <c r="F66" s="29">
        <v>1</v>
      </c>
      <c r="G66" s="29" t="s">
        <v>238</v>
      </c>
      <c r="H66" s="29" t="s">
        <v>238</v>
      </c>
      <c r="I66" s="29" t="s">
        <v>238</v>
      </c>
      <c r="J66" s="29" t="s">
        <v>238</v>
      </c>
    </row>
    <row r="67" spans="1:10" ht="12.75" customHeight="1">
      <c r="A67" s="29" t="s">
        <v>371</v>
      </c>
      <c r="B67" s="29" t="s">
        <v>378</v>
      </c>
      <c r="C67" s="29" t="s">
        <v>379</v>
      </c>
      <c r="D67" s="29" t="s">
        <v>238</v>
      </c>
      <c r="E67" s="29" t="s">
        <v>239</v>
      </c>
      <c r="F67" s="29">
        <v>1</v>
      </c>
      <c r="G67" s="29" t="s">
        <v>238</v>
      </c>
      <c r="H67" s="29" t="s">
        <v>238</v>
      </c>
      <c r="I67" s="29" t="s">
        <v>238</v>
      </c>
      <c r="J67" s="29" t="s">
        <v>238</v>
      </c>
    </row>
    <row r="68" spans="1:10" ht="12.75" customHeight="1">
      <c r="A68" s="29" t="s">
        <v>371</v>
      </c>
      <c r="B68" s="29" t="s">
        <v>380</v>
      </c>
      <c r="C68" s="29" t="s">
        <v>381</v>
      </c>
      <c r="D68" s="29" t="s">
        <v>238</v>
      </c>
      <c r="E68" s="29" t="s">
        <v>239</v>
      </c>
      <c r="F68" s="29">
        <v>2</v>
      </c>
      <c r="G68" s="29" t="s">
        <v>238</v>
      </c>
      <c r="H68" s="29" t="s">
        <v>238</v>
      </c>
      <c r="I68" s="29" t="s">
        <v>238</v>
      </c>
      <c r="J68" s="29" t="s">
        <v>238</v>
      </c>
    </row>
    <row r="69" spans="1:10" ht="12.75" customHeight="1">
      <c r="A69" s="29" t="s">
        <v>371</v>
      </c>
      <c r="B69" s="29" t="s">
        <v>382</v>
      </c>
      <c r="C69" s="29" t="s">
        <v>383</v>
      </c>
      <c r="D69" s="29" t="s">
        <v>238</v>
      </c>
      <c r="E69" s="29" t="s">
        <v>239</v>
      </c>
      <c r="F69" s="29">
        <v>2</v>
      </c>
      <c r="G69" s="29" t="s">
        <v>238</v>
      </c>
      <c r="H69" s="29" t="s">
        <v>238</v>
      </c>
      <c r="I69" s="29" t="s">
        <v>238</v>
      </c>
      <c r="J69" s="29" t="s">
        <v>238</v>
      </c>
    </row>
    <row r="70" spans="1:10" ht="12.75" customHeight="1">
      <c r="A70" s="29" t="s">
        <v>371</v>
      </c>
      <c r="B70" s="29" t="s">
        <v>384</v>
      </c>
      <c r="C70" s="29" t="s">
        <v>385</v>
      </c>
      <c r="D70" s="29" t="s">
        <v>238</v>
      </c>
      <c r="E70" s="29" t="s">
        <v>239</v>
      </c>
      <c r="F70" s="29">
        <v>1</v>
      </c>
      <c r="G70" s="29" t="s">
        <v>238</v>
      </c>
      <c r="H70" s="29" t="s">
        <v>238</v>
      </c>
      <c r="I70" s="29" t="s">
        <v>238</v>
      </c>
      <c r="J70" s="29" t="s">
        <v>238</v>
      </c>
    </row>
    <row r="71" spans="1:10" ht="12.75" customHeight="1">
      <c r="A71" s="29" t="s">
        <v>371</v>
      </c>
      <c r="B71" s="29" t="s">
        <v>386</v>
      </c>
      <c r="C71" s="29" t="s">
        <v>387</v>
      </c>
      <c r="D71" s="29" t="s">
        <v>238</v>
      </c>
      <c r="E71" s="29" t="s">
        <v>239</v>
      </c>
      <c r="F71" s="29">
        <v>1</v>
      </c>
      <c r="G71" s="29" t="s">
        <v>238</v>
      </c>
      <c r="H71" s="29" t="s">
        <v>238</v>
      </c>
      <c r="I71" s="29" t="s">
        <v>238</v>
      </c>
      <c r="J71" s="29" t="s">
        <v>238</v>
      </c>
    </row>
    <row r="72" spans="1:10" ht="12.75" customHeight="1">
      <c r="A72" s="29" t="s">
        <v>371</v>
      </c>
      <c r="B72" s="29" t="s">
        <v>388</v>
      </c>
      <c r="C72" s="29" t="s">
        <v>389</v>
      </c>
      <c r="D72" s="29" t="s">
        <v>238</v>
      </c>
      <c r="E72" s="29" t="s">
        <v>239</v>
      </c>
      <c r="F72" s="29">
        <v>2</v>
      </c>
      <c r="G72" s="29" t="s">
        <v>238</v>
      </c>
      <c r="H72" s="29" t="s">
        <v>238</v>
      </c>
      <c r="I72" s="29" t="s">
        <v>238</v>
      </c>
      <c r="J72" s="29" t="s">
        <v>238</v>
      </c>
    </row>
    <row r="73" spans="1:10" ht="12.75" customHeight="1">
      <c r="A73" s="29" t="s">
        <v>371</v>
      </c>
      <c r="B73" s="29" t="s">
        <v>390</v>
      </c>
      <c r="C73" s="29" t="s">
        <v>391</v>
      </c>
      <c r="D73" s="29" t="s">
        <v>238</v>
      </c>
      <c r="E73" s="29" t="s">
        <v>239</v>
      </c>
      <c r="F73" s="29">
        <v>3</v>
      </c>
      <c r="G73" s="29" t="s">
        <v>238</v>
      </c>
      <c r="H73" s="29" t="s">
        <v>238</v>
      </c>
      <c r="I73" s="29" t="s">
        <v>238</v>
      </c>
      <c r="J73" s="29" t="s">
        <v>238</v>
      </c>
    </row>
    <row r="74" spans="1:10" ht="12.75" customHeight="1">
      <c r="A74" s="29" t="s">
        <v>371</v>
      </c>
      <c r="B74" s="29" t="s">
        <v>392</v>
      </c>
      <c r="C74" s="29" t="s">
        <v>393</v>
      </c>
      <c r="D74" s="29" t="s">
        <v>238</v>
      </c>
      <c r="E74" s="29" t="s">
        <v>239</v>
      </c>
      <c r="F74" s="29">
        <v>2</v>
      </c>
      <c r="G74" s="29" t="s">
        <v>238</v>
      </c>
      <c r="H74" s="29" t="s">
        <v>238</v>
      </c>
      <c r="I74" s="29" t="s">
        <v>238</v>
      </c>
      <c r="J74" s="29" t="s">
        <v>238</v>
      </c>
    </row>
    <row r="75" spans="1:10" ht="12.75" customHeight="1">
      <c r="A75" s="29" t="s">
        <v>371</v>
      </c>
      <c r="B75" s="29" t="s">
        <v>394</v>
      </c>
      <c r="C75" s="29" t="s">
        <v>395</v>
      </c>
      <c r="D75" s="29" t="s">
        <v>238</v>
      </c>
      <c r="E75" s="29" t="s">
        <v>239</v>
      </c>
      <c r="F75" s="29">
        <v>1</v>
      </c>
      <c r="G75" s="29" t="s">
        <v>238</v>
      </c>
      <c r="H75" s="29" t="s">
        <v>238</v>
      </c>
      <c r="I75" s="29" t="s">
        <v>238</v>
      </c>
      <c r="J75" s="29" t="s">
        <v>238</v>
      </c>
    </row>
    <row r="76" spans="1:10" ht="12.75" customHeight="1">
      <c r="A76" s="29" t="s">
        <v>371</v>
      </c>
      <c r="B76" s="29" t="s">
        <v>396</v>
      </c>
      <c r="C76" s="29" t="s">
        <v>397</v>
      </c>
      <c r="D76" s="29" t="s">
        <v>238</v>
      </c>
      <c r="E76" s="29" t="s">
        <v>239</v>
      </c>
      <c r="F76" s="29">
        <v>1</v>
      </c>
      <c r="G76" s="29" t="s">
        <v>238</v>
      </c>
      <c r="H76" s="29" t="s">
        <v>238</v>
      </c>
      <c r="I76" s="29" t="s">
        <v>238</v>
      </c>
      <c r="J76" s="29" t="s">
        <v>238</v>
      </c>
    </row>
    <row r="77" spans="1:10" ht="12.75" customHeight="1">
      <c r="A77" s="29" t="s">
        <v>371</v>
      </c>
      <c r="B77" s="29" t="s">
        <v>398</v>
      </c>
      <c r="C77" s="29" t="s">
        <v>399</v>
      </c>
      <c r="D77" s="29" t="s">
        <v>238</v>
      </c>
      <c r="E77" s="29" t="s">
        <v>239</v>
      </c>
      <c r="F77" s="29">
        <v>2</v>
      </c>
      <c r="G77" s="29" t="s">
        <v>238</v>
      </c>
      <c r="H77" s="29" t="s">
        <v>238</v>
      </c>
      <c r="I77" s="29" t="s">
        <v>238</v>
      </c>
      <c r="J77" s="29" t="s">
        <v>238</v>
      </c>
    </row>
    <row r="78" spans="1:10" ht="12.75" customHeight="1">
      <c r="A78" s="29" t="s">
        <v>371</v>
      </c>
      <c r="B78" s="29" t="s">
        <v>400</v>
      </c>
      <c r="C78" s="29" t="s">
        <v>401</v>
      </c>
      <c r="D78" s="29" t="s">
        <v>238</v>
      </c>
      <c r="E78" s="29" t="s">
        <v>239</v>
      </c>
      <c r="F78" s="29">
        <v>2</v>
      </c>
      <c r="G78" s="29" t="s">
        <v>238</v>
      </c>
      <c r="H78" s="29" t="s">
        <v>238</v>
      </c>
      <c r="I78" s="29" t="s">
        <v>238</v>
      </c>
      <c r="J78" s="29" t="s">
        <v>238</v>
      </c>
    </row>
    <row r="79" spans="1:10" ht="12.75" customHeight="1">
      <c r="A79" s="29" t="s">
        <v>371</v>
      </c>
      <c r="B79" s="29" t="s">
        <v>402</v>
      </c>
      <c r="C79" s="29" t="s">
        <v>403</v>
      </c>
      <c r="D79" s="29" t="s">
        <v>238</v>
      </c>
      <c r="E79" s="29" t="s">
        <v>239</v>
      </c>
      <c r="F79" s="29">
        <v>1</v>
      </c>
      <c r="G79" s="29" t="s">
        <v>238</v>
      </c>
      <c r="H79" s="29" t="s">
        <v>238</v>
      </c>
      <c r="I79" s="29" t="s">
        <v>238</v>
      </c>
      <c r="J79" s="29" t="s">
        <v>238</v>
      </c>
    </row>
    <row r="80" spans="1:10" ht="12.75" customHeight="1">
      <c r="A80" s="29" t="s">
        <v>371</v>
      </c>
      <c r="B80" s="29" t="s">
        <v>404</v>
      </c>
      <c r="C80" s="29" t="s">
        <v>405</v>
      </c>
      <c r="D80" s="29" t="s">
        <v>238</v>
      </c>
      <c r="E80" s="29" t="s">
        <v>239</v>
      </c>
      <c r="F80" s="29">
        <v>3</v>
      </c>
      <c r="G80" s="29" t="s">
        <v>238</v>
      </c>
      <c r="H80" s="29" t="s">
        <v>238</v>
      </c>
      <c r="I80" s="29" t="s">
        <v>238</v>
      </c>
      <c r="J80" s="29" t="s">
        <v>238</v>
      </c>
    </row>
    <row r="81" spans="1:10" ht="12.75" customHeight="1">
      <c r="A81" s="29" t="s">
        <v>371</v>
      </c>
      <c r="B81" s="29" t="s">
        <v>406</v>
      </c>
      <c r="C81" s="29" t="s">
        <v>407</v>
      </c>
      <c r="D81" s="29" t="s">
        <v>238</v>
      </c>
      <c r="E81" s="29" t="s">
        <v>239</v>
      </c>
      <c r="F81" s="29">
        <v>3</v>
      </c>
      <c r="G81" s="29" t="s">
        <v>238</v>
      </c>
      <c r="H81" s="29" t="s">
        <v>238</v>
      </c>
      <c r="I81" s="29" t="s">
        <v>238</v>
      </c>
      <c r="J81" s="29" t="s">
        <v>238</v>
      </c>
    </row>
    <row r="82" spans="1:10" ht="12.75" customHeight="1">
      <c r="A82" s="29" t="s">
        <v>371</v>
      </c>
      <c r="B82" s="29" t="s">
        <v>408</v>
      </c>
      <c r="C82" s="29" t="s">
        <v>409</v>
      </c>
      <c r="D82" s="29" t="s">
        <v>238</v>
      </c>
      <c r="E82" s="29" t="s">
        <v>239</v>
      </c>
      <c r="F82" s="29">
        <v>3</v>
      </c>
      <c r="G82" s="29" t="s">
        <v>238</v>
      </c>
      <c r="H82" s="29" t="s">
        <v>238</v>
      </c>
      <c r="I82" s="29" t="s">
        <v>238</v>
      </c>
      <c r="J82" s="29" t="s">
        <v>238</v>
      </c>
    </row>
    <row r="83" spans="1:10" ht="12.75" customHeight="1">
      <c r="A83" s="29" t="s">
        <v>371</v>
      </c>
      <c r="B83" s="29" t="s">
        <v>410</v>
      </c>
      <c r="C83" s="29" t="s">
        <v>411</v>
      </c>
      <c r="D83" s="29" t="s">
        <v>238</v>
      </c>
      <c r="E83" s="29" t="s">
        <v>239</v>
      </c>
      <c r="F83" s="29">
        <v>2</v>
      </c>
      <c r="G83" s="29" t="s">
        <v>238</v>
      </c>
      <c r="H83" s="29" t="s">
        <v>238</v>
      </c>
      <c r="I83" s="29" t="s">
        <v>238</v>
      </c>
      <c r="J83" s="29" t="s">
        <v>238</v>
      </c>
    </row>
    <row r="84" spans="1:10" ht="12.75" customHeight="1">
      <c r="A84" s="29" t="s">
        <v>371</v>
      </c>
      <c r="B84" s="29" t="s">
        <v>412</v>
      </c>
      <c r="C84" s="29" t="s">
        <v>413</v>
      </c>
      <c r="D84" s="29" t="s">
        <v>238</v>
      </c>
      <c r="E84" s="29" t="s">
        <v>239</v>
      </c>
      <c r="F84" s="29">
        <v>1</v>
      </c>
      <c r="G84" s="29" t="s">
        <v>238</v>
      </c>
      <c r="H84" s="29" t="s">
        <v>238</v>
      </c>
      <c r="I84" s="29" t="s">
        <v>238</v>
      </c>
      <c r="J84" s="29" t="s">
        <v>238</v>
      </c>
    </row>
    <row r="85" spans="1:10" ht="12.75" customHeight="1">
      <c r="A85" s="96" t="s">
        <v>371</v>
      </c>
      <c r="B85" s="96" t="s">
        <v>414</v>
      </c>
      <c r="C85" s="96" t="s">
        <v>415</v>
      </c>
      <c r="D85" s="96" t="s">
        <v>238</v>
      </c>
      <c r="E85" s="96" t="s">
        <v>239</v>
      </c>
      <c r="F85" s="96">
        <v>1</v>
      </c>
      <c r="G85" s="29" t="s">
        <v>238</v>
      </c>
      <c r="H85" s="29" t="s">
        <v>238</v>
      </c>
      <c r="I85" s="29" t="s">
        <v>238</v>
      </c>
      <c r="J85" s="29" t="s">
        <v>238</v>
      </c>
    </row>
    <row r="86" spans="1:10" ht="12.75" customHeight="1">
      <c r="A86" s="96" t="s">
        <v>371</v>
      </c>
      <c r="B86" s="96" t="s">
        <v>416</v>
      </c>
      <c r="C86" s="96" t="s">
        <v>417</v>
      </c>
      <c r="D86" s="96" t="s">
        <v>238</v>
      </c>
      <c r="E86" s="96" t="s">
        <v>239</v>
      </c>
      <c r="F86" s="96">
        <v>1</v>
      </c>
      <c r="G86" s="29" t="s">
        <v>238</v>
      </c>
      <c r="H86" s="29" t="s">
        <v>238</v>
      </c>
      <c r="I86" s="29" t="s">
        <v>238</v>
      </c>
      <c r="J86" s="29" t="s">
        <v>238</v>
      </c>
    </row>
    <row r="87" spans="1:10" ht="12.75" customHeight="1">
      <c r="A87" s="29" t="s">
        <v>371</v>
      </c>
      <c r="B87" s="29" t="s">
        <v>418</v>
      </c>
      <c r="C87" s="29" t="s">
        <v>419</v>
      </c>
      <c r="D87" s="29" t="s">
        <v>238</v>
      </c>
      <c r="E87" s="29" t="s">
        <v>239</v>
      </c>
      <c r="F87" s="29">
        <v>1</v>
      </c>
      <c r="G87" s="29" t="s">
        <v>238</v>
      </c>
      <c r="H87" s="29" t="s">
        <v>238</v>
      </c>
      <c r="I87" s="29" t="s">
        <v>238</v>
      </c>
      <c r="J87" s="29" t="s">
        <v>238</v>
      </c>
    </row>
    <row r="88" spans="1:10" ht="12.75" customHeight="1">
      <c r="A88" s="96" t="s">
        <v>371</v>
      </c>
      <c r="B88" s="96" t="s">
        <v>420</v>
      </c>
      <c r="C88" s="96" t="s">
        <v>421</v>
      </c>
      <c r="D88" s="96" t="s">
        <v>238</v>
      </c>
      <c r="E88" s="96" t="s">
        <v>239</v>
      </c>
      <c r="F88" s="96">
        <v>1</v>
      </c>
      <c r="G88" s="29" t="s">
        <v>238</v>
      </c>
      <c r="H88" s="29" t="s">
        <v>238</v>
      </c>
      <c r="I88" s="29" t="s">
        <v>238</v>
      </c>
      <c r="J88" s="29" t="s">
        <v>238</v>
      </c>
    </row>
    <row r="89" spans="1:10" ht="12.75" customHeight="1">
      <c r="A89" s="29" t="s">
        <v>371</v>
      </c>
      <c r="B89" s="29" t="s">
        <v>422</v>
      </c>
      <c r="C89" s="29" t="s">
        <v>423</v>
      </c>
      <c r="D89" s="29" t="s">
        <v>238</v>
      </c>
      <c r="E89" s="29" t="s">
        <v>239</v>
      </c>
      <c r="F89" s="29">
        <v>1</v>
      </c>
      <c r="G89" s="29" t="s">
        <v>238</v>
      </c>
      <c r="H89" s="29" t="s">
        <v>238</v>
      </c>
      <c r="I89" s="29" t="s">
        <v>238</v>
      </c>
      <c r="J89" s="29" t="s">
        <v>238</v>
      </c>
    </row>
    <row r="90" spans="1:10" ht="12.75" customHeight="1">
      <c r="A90" s="29" t="s">
        <v>371</v>
      </c>
      <c r="B90" s="29" t="s">
        <v>424</v>
      </c>
      <c r="C90" s="29" t="s">
        <v>425</v>
      </c>
      <c r="D90" s="29" t="s">
        <v>238</v>
      </c>
      <c r="E90" s="29" t="s">
        <v>239</v>
      </c>
      <c r="F90" s="29">
        <v>1</v>
      </c>
      <c r="G90" s="29" t="s">
        <v>238</v>
      </c>
      <c r="H90" s="29" t="s">
        <v>238</v>
      </c>
      <c r="I90" s="29" t="s">
        <v>238</v>
      </c>
      <c r="J90" s="29" t="s">
        <v>238</v>
      </c>
    </row>
    <row r="91" spans="1:10" ht="12.75" customHeight="1">
      <c r="A91" s="29" t="s">
        <v>371</v>
      </c>
      <c r="B91" s="29" t="s">
        <v>426</v>
      </c>
      <c r="C91" s="29" t="s">
        <v>427</v>
      </c>
      <c r="D91" s="29" t="s">
        <v>238</v>
      </c>
      <c r="E91" s="29" t="s">
        <v>239</v>
      </c>
      <c r="F91" s="29">
        <v>1</v>
      </c>
      <c r="G91" s="29" t="s">
        <v>238</v>
      </c>
      <c r="H91" s="29" t="s">
        <v>238</v>
      </c>
      <c r="I91" s="29" t="s">
        <v>238</v>
      </c>
      <c r="J91" s="29" t="s">
        <v>238</v>
      </c>
    </row>
    <row r="92" spans="1:10" ht="12.75" customHeight="1">
      <c r="A92" s="96" t="s">
        <v>371</v>
      </c>
      <c r="B92" s="96" t="s">
        <v>428</v>
      </c>
      <c r="C92" s="96" t="s">
        <v>429</v>
      </c>
      <c r="D92" s="96" t="s">
        <v>238</v>
      </c>
      <c r="E92" s="96" t="s">
        <v>239</v>
      </c>
      <c r="F92" s="96">
        <v>1</v>
      </c>
      <c r="G92" s="29" t="s">
        <v>238</v>
      </c>
      <c r="H92" s="29" t="s">
        <v>238</v>
      </c>
      <c r="I92" s="29" t="s">
        <v>238</v>
      </c>
      <c r="J92" s="29" t="s">
        <v>238</v>
      </c>
    </row>
    <row r="93" spans="1:10" ht="12.75" customHeight="1">
      <c r="A93" s="29" t="s">
        <v>371</v>
      </c>
      <c r="B93" s="29" t="s">
        <v>430</v>
      </c>
      <c r="C93" s="29" t="s">
        <v>431</v>
      </c>
      <c r="D93" s="29" t="s">
        <v>238</v>
      </c>
      <c r="E93" s="29" t="s">
        <v>239</v>
      </c>
      <c r="F93" s="29">
        <v>1</v>
      </c>
      <c r="G93" s="29" t="s">
        <v>238</v>
      </c>
      <c r="H93" s="29" t="s">
        <v>238</v>
      </c>
      <c r="I93" s="29" t="s">
        <v>238</v>
      </c>
      <c r="J93" s="29" t="s">
        <v>238</v>
      </c>
    </row>
    <row r="94" spans="1:10" ht="12.75" customHeight="1">
      <c r="A94" s="29" t="s">
        <v>371</v>
      </c>
      <c r="B94" s="29" t="s">
        <v>432</v>
      </c>
      <c r="C94" s="29" t="s">
        <v>433</v>
      </c>
      <c r="D94" s="29" t="s">
        <v>238</v>
      </c>
      <c r="E94" s="29" t="s">
        <v>239</v>
      </c>
      <c r="F94" s="29">
        <v>3</v>
      </c>
      <c r="G94" s="29" t="s">
        <v>238</v>
      </c>
      <c r="H94" s="29" t="s">
        <v>238</v>
      </c>
      <c r="I94" s="29" t="s">
        <v>238</v>
      </c>
      <c r="J94" s="29" t="s">
        <v>238</v>
      </c>
    </row>
    <row r="95" spans="1:10" ht="12.75" customHeight="1">
      <c r="A95" s="29" t="s">
        <v>371</v>
      </c>
      <c r="B95" s="29" t="s">
        <v>434</v>
      </c>
      <c r="C95" s="29" t="s">
        <v>435</v>
      </c>
      <c r="D95" s="29" t="s">
        <v>238</v>
      </c>
      <c r="E95" s="29" t="s">
        <v>239</v>
      </c>
      <c r="F95" s="29">
        <v>3</v>
      </c>
      <c r="G95" s="29" t="s">
        <v>238</v>
      </c>
      <c r="H95" s="29" t="s">
        <v>238</v>
      </c>
      <c r="I95" s="29" t="s">
        <v>238</v>
      </c>
      <c r="J95" s="29" t="s">
        <v>238</v>
      </c>
    </row>
    <row r="96" spans="1:10" ht="12.75" customHeight="1">
      <c r="A96" s="29" t="s">
        <v>371</v>
      </c>
      <c r="B96" s="29" t="s">
        <v>436</v>
      </c>
      <c r="C96" s="29" t="s">
        <v>437</v>
      </c>
      <c r="D96" s="29" t="s">
        <v>238</v>
      </c>
      <c r="E96" s="29" t="s">
        <v>239</v>
      </c>
      <c r="F96" s="29">
        <v>1</v>
      </c>
      <c r="G96" s="29" t="s">
        <v>238</v>
      </c>
      <c r="H96" s="29" t="s">
        <v>238</v>
      </c>
      <c r="I96" s="29" t="s">
        <v>238</v>
      </c>
      <c r="J96" s="29" t="s">
        <v>238</v>
      </c>
    </row>
    <row r="97" spans="1:10" ht="12.75" customHeight="1">
      <c r="A97" s="29" t="s">
        <v>371</v>
      </c>
      <c r="B97" s="29" t="s">
        <v>438</v>
      </c>
      <c r="C97" s="29" t="s">
        <v>439</v>
      </c>
      <c r="D97" s="29" t="s">
        <v>238</v>
      </c>
      <c r="E97" s="29" t="s">
        <v>239</v>
      </c>
      <c r="F97" s="29">
        <v>1</v>
      </c>
      <c r="G97" s="29" t="s">
        <v>238</v>
      </c>
      <c r="H97" s="29" t="s">
        <v>238</v>
      </c>
      <c r="I97" s="29" t="s">
        <v>238</v>
      </c>
      <c r="J97" s="29" t="s">
        <v>238</v>
      </c>
    </row>
    <row r="98" spans="1:10" ht="12.75" customHeight="1">
      <c r="A98" s="29" t="s">
        <v>371</v>
      </c>
      <c r="B98" s="29" t="s">
        <v>440</v>
      </c>
      <c r="C98" s="29" t="s">
        <v>441</v>
      </c>
      <c r="D98" s="29" t="s">
        <v>238</v>
      </c>
      <c r="E98" s="29" t="s">
        <v>239</v>
      </c>
      <c r="F98" s="29">
        <v>1</v>
      </c>
      <c r="G98" s="29" t="s">
        <v>238</v>
      </c>
      <c r="H98" s="29" t="s">
        <v>238</v>
      </c>
      <c r="I98" s="29" t="s">
        <v>238</v>
      </c>
      <c r="J98" s="29" t="s">
        <v>238</v>
      </c>
    </row>
    <row r="99" spans="1:10" ht="12.75" customHeight="1">
      <c r="A99" s="32" t="s">
        <v>371</v>
      </c>
      <c r="B99" s="32" t="s">
        <v>442</v>
      </c>
      <c r="C99" s="32" t="s">
        <v>443</v>
      </c>
      <c r="D99" s="32" t="s">
        <v>238</v>
      </c>
      <c r="E99" s="32" t="s">
        <v>239</v>
      </c>
      <c r="F99" s="32">
        <v>1</v>
      </c>
      <c r="G99" s="32" t="s">
        <v>238</v>
      </c>
      <c r="H99" s="32" t="s">
        <v>238</v>
      </c>
      <c r="I99" s="32" t="s">
        <v>238</v>
      </c>
      <c r="J99" s="32" t="s">
        <v>238</v>
      </c>
    </row>
    <row r="100" spans="1:10" ht="12.75" customHeight="1">
      <c r="A100" s="29"/>
      <c r="B100" s="30">
        <f>COUNTA(B64:B99)</f>
        <v>36</v>
      </c>
      <c r="C100" s="29"/>
      <c r="D100" s="30">
        <f>COUNTIF(D64:D99,"Yes")</f>
        <v>36</v>
      </c>
      <c r="E100" s="29"/>
      <c r="F100" s="43"/>
      <c r="G100" s="29"/>
      <c r="H100" s="29"/>
      <c r="I100" s="29"/>
      <c r="J100" s="29"/>
    </row>
    <row r="101" spans="1:10" ht="12.75" customHeight="1">
      <c r="A101" s="40"/>
      <c r="B101" s="40"/>
      <c r="C101" s="40"/>
      <c r="D101" s="40"/>
      <c r="E101" s="40"/>
      <c r="F101" s="44"/>
      <c r="G101" s="40"/>
      <c r="H101" s="40"/>
      <c r="I101" s="40"/>
      <c r="J101" s="40"/>
    </row>
    <row r="102" spans="1:10" ht="12.75" customHeight="1">
      <c r="A102" s="29" t="s">
        <v>444</v>
      </c>
      <c r="B102" s="29" t="s">
        <v>445</v>
      </c>
      <c r="C102" s="29" t="s">
        <v>446</v>
      </c>
      <c r="D102" s="29" t="s">
        <v>238</v>
      </c>
      <c r="E102" s="29" t="s">
        <v>239</v>
      </c>
      <c r="F102" s="29">
        <v>3</v>
      </c>
      <c r="G102" s="29" t="s">
        <v>238</v>
      </c>
      <c r="H102" s="29" t="s">
        <v>238</v>
      </c>
      <c r="I102" s="29" t="s">
        <v>238</v>
      </c>
      <c r="J102" s="29" t="s">
        <v>238</v>
      </c>
    </row>
    <row r="103" spans="1:10" ht="12.75" customHeight="1">
      <c r="A103" s="29" t="s">
        <v>444</v>
      </c>
      <c r="B103" s="29" t="s">
        <v>447</v>
      </c>
      <c r="C103" s="29" t="s">
        <v>448</v>
      </c>
      <c r="D103" s="29" t="s">
        <v>238</v>
      </c>
      <c r="E103" s="29" t="s">
        <v>239</v>
      </c>
      <c r="F103" s="29">
        <v>2</v>
      </c>
      <c r="G103" s="29" t="s">
        <v>238</v>
      </c>
      <c r="H103" s="29" t="s">
        <v>238</v>
      </c>
      <c r="I103" s="29" t="s">
        <v>238</v>
      </c>
      <c r="J103" s="29" t="s">
        <v>238</v>
      </c>
    </row>
    <row r="104" spans="1:10" ht="12.75" customHeight="1">
      <c r="A104" s="29" t="s">
        <v>444</v>
      </c>
      <c r="B104" s="29" t="s">
        <v>449</v>
      </c>
      <c r="C104" s="29" t="s">
        <v>450</v>
      </c>
      <c r="D104" s="29" t="s">
        <v>238</v>
      </c>
      <c r="E104" s="29" t="s">
        <v>239</v>
      </c>
      <c r="F104" s="29">
        <v>3</v>
      </c>
      <c r="G104" s="29" t="s">
        <v>238</v>
      </c>
      <c r="H104" s="29" t="s">
        <v>238</v>
      </c>
      <c r="I104" s="29" t="s">
        <v>238</v>
      </c>
      <c r="J104" s="29" t="s">
        <v>238</v>
      </c>
    </row>
    <row r="105" spans="1:10" ht="12.75" customHeight="1">
      <c r="A105" s="29" t="s">
        <v>444</v>
      </c>
      <c r="B105" s="29" t="s">
        <v>451</v>
      </c>
      <c r="C105" s="29" t="s">
        <v>452</v>
      </c>
      <c r="D105" s="29" t="s">
        <v>238</v>
      </c>
      <c r="E105" s="29" t="s">
        <v>239</v>
      </c>
      <c r="F105" s="29">
        <v>3</v>
      </c>
      <c r="G105" s="29" t="s">
        <v>238</v>
      </c>
      <c r="H105" s="29" t="s">
        <v>238</v>
      </c>
      <c r="I105" s="29" t="s">
        <v>238</v>
      </c>
      <c r="J105" s="29" t="s">
        <v>238</v>
      </c>
    </row>
    <row r="106" spans="1:10" ht="12.75" customHeight="1">
      <c r="A106" s="29" t="s">
        <v>444</v>
      </c>
      <c r="B106" s="29" t="s">
        <v>453</v>
      </c>
      <c r="C106" s="29" t="s">
        <v>454</v>
      </c>
      <c r="D106" s="29" t="s">
        <v>238</v>
      </c>
      <c r="E106" s="29" t="s">
        <v>239</v>
      </c>
      <c r="F106" s="29">
        <v>3</v>
      </c>
      <c r="G106" s="29" t="s">
        <v>238</v>
      </c>
      <c r="H106" s="29" t="s">
        <v>238</v>
      </c>
      <c r="I106" s="29" t="s">
        <v>238</v>
      </c>
      <c r="J106" s="29" t="s">
        <v>238</v>
      </c>
    </row>
    <row r="107" spans="1:10" ht="12.75" customHeight="1">
      <c r="A107" s="29" t="s">
        <v>444</v>
      </c>
      <c r="B107" s="29" t="s">
        <v>455</v>
      </c>
      <c r="C107" s="29" t="s">
        <v>456</v>
      </c>
      <c r="D107" s="29" t="s">
        <v>238</v>
      </c>
      <c r="E107" s="29" t="s">
        <v>239</v>
      </c>
      <c r="F107" s="29">
        <v>3</v>
      </c>
      <c r="G107" s="29" t="s">
        <v>238</v>
      </c>
      <c r="H107" s="29" t="s">
        <v>238</v>
      </c>
      <c r="I107" s="29" t="s">
        <v>238</v>
      </c>
      <c r="J107" s="29" t="s">
        <v>238</v>
      </c>
    </row>
    <row r="108" spans="1:10" ht="12.75" customHeight="1">
      <c r="A108" s="29" t="s">
        <v>444</v>
      </c>
      <c r="B108" s="29" t="s">
        <v>457</v>
      </c>
      <c r="C108" s="29" t="s">
        <v>458</v>
      </c>
      <c r="D108" s="29" t="s">
        <v>238</v>
      </c>
      <c r="E108" s="29" t="s">
        <v>239</v>
      </c>
      <c r="F108" s="29">
        <v>3</v>
      </c>
      <c r="G108" s="29" t="s">
        <v>238</v>
      </c>
      <c r="H108" s="29" t="s">
        <v>238</v>
      </c>
      <c r="I108" s="29" t="s">
        <v>238</v>
      </c>
      <c r="J108" s="29" t="s">
        <v>238</v>
      </c>
    </row>
    <row r="109" spans="1:10" ht="12.75" customHeight="1">
      <c r="A109" s="32" t="s">
        <v>444</v>
      </c>
      <c r="B109" s="32" t="s">
        <v>459</v>
      </c>
      <c r="C109" s="32" t="s">
        <v>460</v>
      </c>
      <c r="D109" s="32" t="s">
        <v>238</v>
      </c>
      <c r="E109" s="32" t="s">
        <v>239</v>
      </c>
      <c r="F109" s="32">
        <v>2</v>
      </c>
      <c r="G109" s="32" t="s">
        <v>238</v>
      </c>
      <c r="H109" s="32" t="s">
        <v>238</v>
      </c>
      <c r="I109" s="32" t="s">
        <v>238</v>
      </c>
      <c r="J109" s="32" t="s">
        <v>238</v>
      </c>
    </row>
    <row r="110" spans="1:10" ht="12.75" customHeight="1">
      <c r="A110" s="29"/>
      <c r="B110" s="30">
        <f>COUNTA(B102:B109)</f>
        <v>8</v>
      </c>
      <c r="C110" s="29"/>
      <c r="D110" s="30">
        <f>COUNTIF(D102:D109,"Yes")</f>
        <v>8</v>
      </c>
      <c r="E110" s="29"/>
      <c r="F110" s="43"/>
      <c r="G110" s="29"/>
      <c r="H110" s="29"/>
      <c r="I110" s="29"/>
      <c r="J110" s="29"/>
    </row>
    <row r="111" spans="1:10" ht="12.75" customHeight="1">
      <c r="A111" s="40"/>
      <c r="B111" s="40"/>
      <c r="C111" s="40"/>
      <c r="D111" s="40"/>
      <c r="E111" s="40"/>
      <c r="F111" s="44"/>
      <c r="G111" s="40"/>
      <c r="H111" s="40"/>
      <c r="I111" s="40"/>
      <c r="J111" s="40"/>
    </row>
    <row r="112" spans="1:10" ht="12.75" customHeight="1">
      <c r="A112" s="29" t="s">
        <v>461</v>
      </c>
      <c r="B112" s="29" t="s">
        <v>462</v>
      </c>
      <c r="C112" s="29" t="s">
        <v>463</v>
      </c>
      <c r="D112" s="29" t="s">
        <v>238</v>
      </c>
      <c r="E112" s="29" t="s">
        <v>239</v>
      </c>
      <c r="F112" s="29">
        <v>1</v>
      </c>
      <c r="G112" s="29" t="s">
        <v>238</v>
      </c>
      <c r="H112" s="29" t="s">
        <v>238</v>
      </c>
      <c r="I112" s="29" t="s">
        <v>238</v>
      </c>
      <c r="J112" s="29" t="s">
        <v>238</v>
      </c>
    </row>
    <row r="113" spans="1:10" ht="12.75" customHeight="1">
      <c r="A113" s="32" t="s">
        <v>461</v>
      </c>
      <c r="B113" s="32" t="s">
        <v>464</v>
      </c>
      <c r="C113" s="32" t="s">
        <v>465</v>
      </c>
      <c r="D113" s="32" t="s">
        <v>238</v>
      </c>
      <c r="E113" s="32" t="s">
        <v>239</v>
      </c>
      <c r="F113" s="32">
        <v>1</v>
      </c>
      <c r="G113" s="32" t="s">
        <v>238</v>
      </c>
      <c r="H113" s="32" t="s">
        <v>238</v>
      </c>
      <c r="I113" s="32" t="s">
        <v>238</v>
      </c>
      <c r="J113" s="32" t="s">
        <v>238</v>
      </c>
    </row>
    <row r="114" spans="1:10" ht="12.75" customHeight="1">
      <c r="A114" s="29"/>
      <c r="B114" s="30">
        <f>COUNTA(B112:B113)</f>
        <v>2</v>
      </c>
      <c r="C114" s="29"/>
      <c r="D114" s="30">
        <f>COUNTIF(D112:D113,"Yes")</f>
        <v>2</v>
      </c>
      <c r="E114" s="29"/>
      <c r="F114" s="43"/>
      <c r="G114" s="29"/>
      <c r="H114" s="29"/>
      <c r="I114" s="29"/>
      <c r="J114" s="29"/>
    </row>
    <row r="115" spans="1:10" ht="12.75" customHeight="1">
      <c r="A115" s="40"/>
      <c r="B115" s="40"/>
      <c r="C115" s="40"/>
      <c r="D115" s="40"/>
      <c r="E115" s="40"/>
      <c r="F115" s="44"/>
      <c r="G115" s="40"/>
      <c r="H115" s="40"/>
      <c r="I115" s="40"/>
      <c r="J115" s="40"/>
    </row>
    <row r="116" spans="1:10" ht="12.75" customHeight="1">
      <c r="A116" s="29" t="s">
        <v>466</v>
      </c>
      <c r="B116" s="29" t="s">
        <v>467</v>
      </c>
      <c r="C116" s="29" t="s">
        <v>468</v>
      </c>
      <c r="D116" s="29" t="s">
        <v>238</v>
      </c>
      <c r="E116" s="29" t="s">
        <v>239</v>
      </c>
      <c r="F116" s="29">
        <v>3</v>
      </c>
      <c r="G116" s="29" t="s">
        <v>238</v>
      </c>
      <c r="H116" s="29" t="s">
        <v>238</v>
      </c>
      <c r="I116" s="29" t="s">
        <v>238</v>
      </c>
      <c r="J116" s="29" t="s">
        <v>238</v>
      </c>
    </row>
    <row r="117" spans="1:10" ht="12.75" customHeight="1">
      <c r="A117" s="29" t="s">
        <v>466</v>
      </c>
      <c r="B117" s="29" t="s">
        <v>469</v>
      </c>
      <c r="C117" s="29" t="s">
        <v>470</v>
      </c>
      <c r="D117" s="29" t="s">
        <v>238</v>
      </c>
      <c r="E117" s="29" t="s">
        <v>239</v>
      </c>
      <c r="F117" s="29">
        <v>3</v>
      </c>
      <c r="G117" s="29" t="s">
        <v>238</v>
      </c>
      <c r="H117" s="29" t="s">
        <v>238</v>
      </c>
      <c r="I117" s="29" t="s">
        <v>238</v>
      </c>
      <c r="J117" s="29" t="s">
        <v>238</v>
      </c>
    </row>
    <row r="118" spans="1:10" ht="12.75" customHeight="1">
      <c r="A118" s="29" t="s">
        <v>466</v>
      </c>
      <c r="B118" s="29" t="s">
        <v>471</v>
      </c>
      <c r="C118" s="29" t="s">
        <v>472</v>
      </c>
      <c r="D118" s="29" t="s">
        <v>238</v>
      </c>
      <c r="E118" s="29" t="s">
        <v>239</v>
      </c>
      <c r="F118" s="29">
        <v>2</v>
      </c>
      <c r="G118" s="29" t="s">
        <v>238</v>
      </c>
      <c r="H118" s="29" t="s">
        <v>238</v>
      </c>
      <c r="I118" s="29" t="s">
        <v>238</v>
      </c>
      <c r="J118" s="29" t="s">
        <v>238</v>
      </c>
    </row>
    <row r="119" spans="1:10" ht="12.75" customHeight="1">
      <c r="A119" s="29" t="s">
        <v>466</v>
      </c>
      <c r="B119" s="29" t="s">
        <v>473</v>
      </c>
      <c r="C119" s="29" t="s">
        <v>0</v>
      </c>
      <c r="D119" s="29" t="s">
        <v>238</v>
      </c>
      <c r="E119" s="29" t="s">
        <v>239</v>
      </c>
      <c r="F119" s="29">
        <v>2</v>
      </c>
      <c r="G119" s="29" t="s">
        <v>238</v>
      </c>
      <c r="H119" s="29" t="s">
        <v>238</v>
      </c>
      <c r="I119" s="29" t="s">
        <v>238</v>
      </c>
      <c r="J119" s="29" t="s">
        <v>238</v>
      </c>
    </row>
    <row r="120" spans="1:10" ht="12.75" customHeight="1">
      <c r="A120" s="29" t="s">
        <v>466</v>
      </c>
      <c r="B120" s="29" t="s">
        <v>1</v>
      </c>
      <c r="C120" s="29" t="s">
        <v>2</v>
      </c>
      <c r="D120" s="29" t="s">
        <v>238</v>
      </c>
      <c r="E120" s="29" t="s">
        <v>239</v>
      </c>
      <c r="F120" s="29">
        <v>2</v>
      </c>
      <c r="G120" s="29" t="s">
        <v>238</v>
      </c>
      <c r="H120" s="29" t="s">
        <v>238</v>
      </c>
      <c r="I120" s="29" t="s">
        <v>238</v>
      </c>
      <c r="J120" s="29" t="s">
        <v>238</v>
      </c>
    </row>
    <row r="121" spans="1:10" ht="12.75" customHeight="1">
      <c r="A121" s="29" t="s">
        <v>466</v>
      </c>
      <c r="B121" s="29" t="s">
        <v>3</v>
      </c>
      <c r="C121" s="29" t="s">
        <v>4</v>
      </c>
      <c r="D121" s="29" t="s">
        <v>238</v>
      </c>
      <c r="E121" s="29" t="s">
        <v>239</v>
      </c>
      <c r="F121" s="29">
        <v>2</v>
      </c>
      <c r="G121" s="29" t="s">
        <v>238</v>
      </c>
      <c r="H121" s="29" t="s">
        <v>238</v>
      </c>
      <c r="I121" s="29" t="s">
        <v>238</v>
      </c>
      <c r="J121" s="29" t="s">
        <v>238</v>
      </c>
    </row>
    <row r="122" spans="1:10" ht="12.75" customHeight="1">
      <c r="A122" s="32" t="s">
        <v>466</v>
      </c>
      <c r="B122" s="32" t="s">
        <v>5</v>
      </c>
      <c r="C122" s="32" t="s">
        <v>6</v>
      </c>
      <c r="D122" s="32" t="s">
        <v>238</v>
      </c>
      <c r="E122" s="32" t="s">
        <v>239</v>
      </c>
      <c r="F122" s="32">
        <v>3</v>
      </c>
      <c r="G122" s="32" t="s">
        <v>238</v>
      </c>
      <c r="H122" s="32" t="s">
        <v>238</v>
      </c>
      <c r="I122" s="32" t="s">
        <v>238</v>
      </c>
      <c r="J122" s="32" t="s">
        <v>238</v>
      </c>
    </row>
    <row r="123" spans="1:10" ht="12.75" customHeight="1">
      <c r="A123" s="29"/>
      <c r="B123" s="30">
        <f>COUNTA(B116:B122)</f>
        <v>7</v>
      </c>
      <c r="C123" s="29"/>
      <c r="D123" s="30">
        <f>COUNTIF(D116:D122,"Yes")</f>
        <v>7</v>
      </c>
      <c r="E123" s="29"/>
      <c r="F123" s="43"/>
      <c r="G123" s="29"/>
      <c r="H123" s="29"/>
      <c r="I123" s="29"/>
      <c r="J123" s="29"/>
    </row>
    <row r="124" spans="1:10" ht="12.75" customHeight="1">
      <c r="A124" s="40"/>
      <c r="B124" s="40"/>
      <c r="C124" s="40"/>
      <c r="D124" s="40"/>
      <c r="E124" s="40"/>
      <c r="F124" s="44"/>
      <c r="G124" s="40"/>
      <c r="H124" s="40"/>
      <c r="I124" s="40"/>
      <c r="J124" s="40"/>
    </row>
    <row r="125" spans="1:10" ht="12.75" customHeight="1">
      <c r="A125" s="29" t="s">
        <v>7</v>
      </c>
      <c r="B125" s="29" t="s">
        <v>8</v>
      </c>
      <c r="C125" s="29" t="s">
        <v>9</v>
      </c>
      <c r="D125" s="29" t="s">
        <v>238</v>
      </c>
      <c r="E125" s="29" t="s">
        <v>239</v>
      </c>
      <c r="F125" s="29">
        <v>3</v>
      </c>
      <c r="G125" s="29" t="s">
        <v>238</v>
      </c>
      <c r="H125" s="29" t="s">
        <v>238</v>
      </c>
      <c r="I125" s="29" t="s">
        <v>238</v>
      </c>
      <c r="J125" s="29" t="s">
        <v>238</v>
      </c>
    </row>
    <row r="126" spans="1:10" ht="12.75" customHeight="1">
      <c r="A126" s="29" t="s">
        <v>7</v>
      </c>
      <c r="B126" s="29" t="s">
        <v>10</v>
      </c>
      <c r="C126" s="29" t="s">
        <v>11</v>
      </c>
      <c r="D126" s="29" t="s">
        <v>238</v>
      </c>
      <c r="E126" s="29" t="s">
        <v>239</v>
      </c>
      <c r="F126" s="29">
        <v>2</v>
      </c>
      <c r="G126" s="29" t="s">
        <v>238</v>
      </c>
      <c r="H126" s="29" t="s">
        <v>238</v>
      </c>
      <c r="I126" s="29" t="s">
        <v>238</v>
      </c>
      <c r="J126" s="29" t="s">
        <v>238</v>
      </c>
    </row>
    <row r="127" spans="1:10" ht="12.75" customHeight="1">
      <c r="A127" s="29" t="s">
        <v>7</v>
      </c>
      <c r="B127" s="29" t="s">
        <v>12</v>
      </c>
      <c r="C127" s="29" t="s">
        <v>13</v>
      </c>
      <c r="D127" s="29" t="s">
        <v>238</v>
      </c>
      <c r="E127" s="29" t="s">
        <v>239</v>
      </c>
      <c r="F127" s="29">
        <v>2</v>
      </c>
      <c r="G127" s="29" t="s">
        <v>238</v>
      </c>
      <c r="H127" s="29" t="s">
        <v>238</v>
      </c>
      <c r="I127" s="29" t="s">
        <v>238</v>
      </c>
      <c r="J127" s="29" t="s">
        <v>238</v>
      </c>
    </row>
    <row r="128" spans="1:10" ht="12.75" customHeight="1">
      <c r="A128" s="29" t="s">
        <v>7</v>
      </c>
      <c r="B128" s="29" t="s">
        <v>14</v>
      </c>
      <c r="C128" s="29" t="s">
        <v>15</v>
      </c>
      <c r="D128" s="29" t="s">
        <v>238</v>
      </c>
      <c r="E128" s="29" t="s">
        <v>239</v>
      </c>
      <c r="F128" s="29">
        <v>3</v>
      </c>
      <c r="G128" s="29" t="s">
        <v>238</v>
      </c>
      <c r="H128" s="29" t="s">
        <v>238</v>
      </c>
      <c r="I128" s="29" t="s">
        <v>238</v>
      </c>
      <c r="J128" s="29" t="s">
        <v>238</v>
      </c>
    </row>
    <row r="129" spans="1:10" ht="12.75" customHeight="1">
      <c r="A129" s="29" t="s">
        <v>7</v>
      </c>
      <c r="B129" s="29" t="s">
        <v>16</v>
      </c>
      <c r="C129" s="29" t="s">
        <v>17</v>
      </c>
      <c r="D129" s="29" t="s">
        <v>238</v>
      </c>
      <c r="E129" s="29" t="s">
        <v>239</v>
      </c>
      <c r="F129" s="29">
        <v>3</v>
      </c>
      <c r="G129" s="29" t="s">
        <v>238</v>
      </c>
      <c r="H129" s="29" t="s">
        <v>238</v>
      </c>
      <c r="I129" s="29" t="s">
        <v>238</v>
      </c>
      <c r="J129" s="29" t="s">
        <v>238</v>
      </c>
    </row>
    <row r="130" spans="1:10" ht="12.75" customHeight="1">
      <c r="A130" s="29" t="s">
        <v>7</v>
      </c>
      <c r="B130" s="29" t="s">
        <v>18</v>
      </c>
      <c r="C130" s="29" t="s">
        <v>19</v>
      </c>
      <c r="D130" s="29" t="s">
        <v>238</v>
      </c>
      <c r="E130" s="29" t="s">
        <v>239</v>
      </c>
      <c r="F130" s="29">
        <v>3</v>
      </c>
      <c r="G130" s="29" t="s">
        <v>238</v>
      </c>
      <c r="H130" s="29" t="s">
        <v>238</v>
      </c>
      <c r="I130" s="29" t="s">
        <v>238</v>
      </c>
      <c r="J130" s="29" t="s">
        <v>238</v>
      </c>
    </row>
    <row r="131" spans="1:10" ht="12.75" customHeight="1">
      <c r="A131" s="29" t="s">
        <v>7</v>
      </c>
      <c r="B131" s="29" t="s">
        <v>20</v>
      </c>
      <c r="C131" s="29" t="s">
        <v>21</v>
      </c>
      <c r="D131" s="29" t="s">
        <v>238</v>
      </c>
      <c r="E131" s="29" t="s">
        <v>239</v>
      </c>
      <c r="F131" s="29">
        <v>1</v>
      </c>
      <c r="G131" s="29" t="s">
        <v>238</v>
      </c>
      <c r="H131" s="29" t="s">
        <v>238</v>
      </c>
      <c r="I131" s="29" t="s">
        <v>238</v>
      </c>
      <c r="J131" s="29" t="s">
        <v>238</v>
      </c>
    </row>
    <row r="132" spans="1:10" ht="12.75" customHeight="1">
      <c r="A132" s="29" t="s">
        <v>7</v>
      </c>
      <c r="B132" s="29" t="s">
        <v>22</v>
      </c>
      <c r="C132" s="29" t="s">
        <v>23</v>
      </c>
      <c r="D132" s="29" t="s">
        <v>238</v>
      </c>
      <c r="E132" s="29" t="s">
        <v>239</v>
      </c>
      <c r="F132" s="29">
        <v>3</v>
      </c>
      <c r="G132" s="29" t="s">
        <v>238</v>
      </c>
      <c r="H132" s="29" t="s">
        <v>238</v>
      </c>
      <c r="I132" s="29" t="s">
        <v>238</v>
      </c>
      <c r="J132" s="29" t="s">
        <v>238</v>
      </c>
    </row>
    <row r="133" spans="1:10" ht="12.75" customHeight="1">
      <c r="A133" s="29" t="s">
        <v>7</v>
      </c>
      <c r="B133" s="29" t="s">
        <v>24</v>
      </c>
      <c r="C133" s="29" t="s">
        <v>25</v>
      </c>
      <c r="D133" s="29" t="s">
        <v>238</v>
      </c>
      <c r="E133" s="29" t="s">
        <v>239</v>
      </c>
      <c r="F133" s="29">
        <v>3</v>
      </c>
      <c r="G133" s="29" t="s">
        <v>238</v>
      </c>
      <c r="H133" s="29" t="s">
        <v>238</v>
      </c>
      <c r="I133" s="29" t="s">
        <v>238</v>
      </c>
      <c r="J133" s="29" t="s">
        <v>238</v>
      </c>
    </row>
    <row r="134" spans="1:10" ht="12.75" customHeight="1">
      <c r="A134" s="96" t="s">
        <v>7</v>
      </c>
      <c r="B134" s="96" t="s">
        <v>26</v>
      </c>
      <c r="C134" s="96" t="s">
        <v>27</v>
      </c>
      <c r="D134" s="96" t="s">
        <v>238</v>
      </c>
      <c r="E134" s="96" t="s">
        <v>239</v>
      </c>
      <c r="F134" s="96">
        <v>1</v>
      </c>
      <c r="G134" s="29" t="s">
        <v>238</v>
      </c>
      <c r="H134" s="29" t="s">
        <v>238</v>
      </c>
      <c r="I134" s="29" t="s">
        <v>238</v>
      </c>
      <c r="J134" s="29" t="s">
        <v>238</v>
      </c>
    </row>
    <row r="135" spans="1:10" ht="12.75" customHeight="1">
      <c r="A135" s="29" t="s">
        <v>7</v>
      </c>
      <c r="B135" s="29" t="s">
        <v>28</v>
      </c>
      <c r="C135" s="29" t="s">
        <v>29</v>
      </c>
      <c r="D135" s="29" t="s">
        <v>238</v>
      </c>
      <c r="E135" s="29" t="s">
        <v>239</v>
      </c>
      <c r="F135" s="29">
        <v>1</v>
      </c>
      <c r="G135" s="29" t="s">
        <v>238</v>
      </c>
      <c r="H135" s="29" t="s">
        <v>238</v>
      </c>
      <c r="I135" s="29" t="s">
        <v>238</v>
      </c>
      <c r="J135" s="29" t="s">
        <v>238</v>
      </c>
    </row>
    <row r="136" spans="1:10" ht="12.75" customHeight="1">
      <c r="A136" s="32" t="s">
        <v>7</v>
      </c>
      <c r="B136" s="32" t="s">
        <v>30</v>
      </c>
      <c r="C136" s="32" t="s">
        <v>31</v>
      </c>
      <c r="D136" s="32" t="s">
        <v>238</v>
      </c>
      <c r="E136" s="32" t="s">
        <v>239</v>
      </c>
      <c r="F136" s="32">
        <v>3</v>
      </c>
      <c r="G136" s="32" t="s">
        <v>238</v>
      </c>
      <c r="H136" s="32" t="s">
        <v>238</v>
      </c>
      <c r="I136" s="32" t="s">
        <v>238</v>
      </c>
      <c r="J136" s="32" t="s">
        <v>238</v>
      </c>
    </row>
    <row r="137" spans="1:10" ht="12.75" customHeight="1">
      <c r="A137" s="29"/>
      <c r="B137" s="30">
        <f>COUNTA(B125:B136)</f>
        <v>12</v>
      </c>
      <c r="C137" s="29"/>
      <c r="D137" s="30">
        <f>COUNTIF(D125:D136,"Yes")</f>
        <v>12</v>
      </c>
      <c r="E137" s="29"/>
      <c r="F137" s="43"/>
      <c r="G137" s="29"/>
      <c r="H137" s="29"/>
      <c r="I137" s="29"/>
      <c r="J137" s="29"/>
    </row>
    <row r="138" spans="1:10" ht="12.75" customHeight="1">
      <c r="A138" s="40"/>
      <c r="B138" s="40"/>
      <c r="C138" s="40"/>
      <c r="D138" s="40"/>
      <c r="E138" s="40"/>
      <c r="F138" s="44"/>
      <c r="G138" s="40"/>
      <c r="H138" s="40"/>
      <c r="I138" s="40"/>
      <c r="J138" s="40"/>
    </row>
    <row r="139" spans="1:10" ht="12.75" customHeight="1">
      <c r="A139" s="29" t="s">
        <v>32</v>
      </c>
      <c r="B139" s="29" t="s">
        <v>33</v>
      </c>
      <c r="C139" s="29" t="s">
        <v>34</v>
      </c>
      <c r="D139" s="29" t="s">
        <v>238</v>
      </c>
      <c r="E139" s="29" t="s">
        <v>239</v>
      </c>
      <c r="F139" s="29">
        <v>1</v>
      </c>
      <c r="G139" s="29" t="s">
        <v>238</v>
      </c>
      <c r="H139" s="29" t="s">
        <v>238</v>
      </c>
      <c r="I139" s="29" t="s">
        <v>238</v>
      </c>
      <c r="J139" s="29" t="s">
        <v>238</v>
      </c>
    </row>
    <row r="140" spans="1:10" ht="12.75" customHeight="1">
      <c r="A140" s="29" t="s">
        <v>32</v>
      </c>
      <c r="B140" s="29" t="s">
        <v>35</v>
      </c>
      <c r="C140" s="29" t="s">
        <v>36</v>
      </c>
      <c r="D140" s="29" t="s">
        <v>238</v>
      </c>
      <c r="E140" s="29" t="s">
        <v>239</v>
      </c>
      <c r="F140" s="29">
        <v>1</v>
      </c>
      <c r="G140" s="29" t="s">
        <v>238</v>
      </c>
      <c r="H140" s="29" t="s">
        <v>238</v>
      </c>
      <c r="I140" s="29" t="s">
        <v>238</v>
      </c>
      <c r="J140" s="29" t="s">
        <v>238</v>
      </c>
    </row>
    <row r="141" spans="1:10" ht="12.75" customHeight="1">
      <c r="A141" s="29" t="s">
        <v>32</v>
      </c>
      <c r="B141" s="29" t="s">
        <v>37</v>
      </c>
      <c r="C141" s="29" t="s">
        <v>38</v>
      </c>
      <c r="D141" s="29" t="s">
        <v>238</v>
      </c>
      <c r="E141" s="29" t="s">
        <v>239</v>
      </c>
      <c r="F141" s="29">
        <v>2</v>
      </c>
      <c r="G141" s="29" t="s">
        <v>238</v>
      </c>
      <c r="H141" s="29" t="s">
        <v>238</v>
      </c>
      <c r="I141" s="29" t="s">
        <v>238</v>
      </c>
      <c r="J141" s="29" t="s">
        <v>238</v>
      </c>
    </row>
    <row r="142" spans="1:10" ht="12.75" customHeight="1">
      <c r="A142" s="29" t="s">
        <v>32</v>
      </c>
      <c r="B142" s="29" t="s">
        <v>39</v>
      </c>
      <c r="C142" s="29" t="s">
        <v>40</v>
      </c>
      <c r="D142" s="29" t="s">
        <v>238</v>
      </c>
      <c r="E142" s="29" t="s">
        <v>239</v>
      </c>
      <c r="F142" s="29">
        <v>2</v>
      </c>
      <c r="G142" s="29" t="s">
        <v>238</v>
      </c>
      <c r="H142" s="29" t="s">
        <v>238</v>
      </c>
      <c r="I142" s="29" t="s">
        <v>238</v>
      </c>
      <c r="J142" s="29" t="s">
        <v>238</v>
      </c>
    </row>
    <row r="143" spans="1:10" ht="12.75" customHeight="1">
      <c r="A143" s="29" t="s">
        <v>32</v>
      </c>
      <c r="B143" s="29" t="s">
        <v>41</v>
      </c>
      <c r="C143" s="29" t="s">
        <v>42</v>
      </c>
      <c r="D143" s="29" t="s">
        <v>238</v>
      </c>
      <c r="E143" s="29" t="s">
        <v>239</v>
      </c>
      <c r="F143" s="29">
        <v>1</v>
      </c>
      <c r="G143" s="29" t="s">
        <v>238</v>
      </c>
      <c r="H143" s="29" t="s">
        <v>238</v>
      </c>
      <c r="I143" s="29" t="s">
        <v>238</v>
      </c>
      <c r="J143" s="29" t="s">
        <v>238</v>
      </c>
    </row>
    <row r="144" spans="1:10" ht="12.75" customHeight="1">
      <c r="A144" s="29" t="s">
        <v>32</v>
      </c>
      <c r="B144" s="29" t="s">
        <v>43</v>
      </c>
      <c r="C144" s="29" t="s">
        <v>44</v>
      </c>
      <c r="D144" s="29" t="s">
        <v>238</v>
      </c>
      <c r="E144" s="29" t="s">
        <v>239</v>
      </c>
      <c r="F144" s="29">
        <v>3</v>
      </c>
      <c r="G144" s="29" t="s">
        <v>238</v>
      </c>
      <c r="H144" s="29" t="s">
        <v>238</v>
      </c>
      <c r="I144" s="29" t="s">
        <v>238</v>
      </c>
      <c r="J144" s="29" t="s">
        <v>238</v>
      </c>
    </row>
    <row r="145" spans="1:10" ht="12.75" customHeight="1">
      <c r="A145" s="136" t="s">
        <v>32</v>
      </c>
      <c r="B145" s="136" t="s">
        <v>474</v>
      </c>
      <c r="C145" s="136" t="s">
        <v>475</v>
      </c>
      <c r="D145" s="29" t="s">
        <v>238</v>
      </c>
      <c r="E145" s="29" t="s">
        <v>239</v>
      </c>
      <c r="F145" s="29">
        <v>1</v>
      </c>
      <c r="G145" s="29"/>
      <c r="H145" s="29"/>
      <c r="I145" s="29"/>
      <c r="J145" s="29"/>
    </row>
    <row r="146" spans="1:10" ht="12.75" customHeight="1">
      <c r="A146" s="29" t="s">
        <v>32</v>
      </c>
      <c r="B146" s="29" t="s">
        <v>45</v>
      </c>
      <c r="C146" s="29" t="s">
        <v>46</v>
      </c>
      <c r="D146" s="29" t="s">
        <v>238</v>
      </c>
      <c r="E146" s="29" t="s">
        <v>239</v>
      </c>
      <c r="F146" s="29">
        <v>3</v>
      </c>
      <c r="G146" s="29" t="s">
        <v>238</v>
      </c>
      <c r="H146" s="29" t="s">
        <v>238</v>
      </c>
      <c r="I146" s="29" t="s">
        <v>238</v>
      </c>
      <c r="J146" s="29" t="s">
        <v>238</v>
      </c>
    </row>
    <row r="147" spans="1:10" ht="12.75" customHeight="1">
      <c r="A147" s="29" t="s">
        <v>32</v>
      </c>
      <c r="B147" s="29" t="s">
        <v>47</v>
      </c>
      <c r="C147" s="29" t="s">
        <v>48</v>
      </c>
      <c r="D147" s="29" t="s">
        <v>238</v>
      </c>
      <c r="E147" s="29" t="s">
        <v>239</v>
      </c>
      <c r="F147" s="29">
        <v>2</v>
      </c>
      <c r="G147" s="29" t="s">
        <v>238</v>
      </c>
      <c r="H147" s="29" t="s">
        <v>238</v>
      </c>
      <c r="I147" s="29" t="s">
        <v>238</v>
      </c>
      <c r="J147" s="29" t="s">
        <v>238</v>
      </c>
    </row>
    <row r="148" spans="1:10" ht="12.75" customHeight="1">
      <c r="A148" s="29" t="s">
        <v>32</v>
      </c>
      <c r="B148" s="29" t="s">
        <v>49</v>
      </c>
      <c r="C148" s="29" t="s">
        <v>50</v>
      </c>
      <c r="D148" s="29" t="s">
        <v>238</v>
      </c>
      <c r="E148" s="29" t="s">
        <v>239</v>
      </c>
      <c r="F148" s="29">
        <v>2</v>
      </c>
      <c r="G148" s="29" t="s">
        <v>238</v>
      </c>
      <c r="H148" s="29" t="s">
        <v>238</v>
      </c>
      <c r="I148" s="29" t="s">
        <v>238</v>
      </c>
      <c r="J148" s="29" t="s">
        <v>238</v>
      </c>
    </row>
    <row r="149" spans="1:10" ht="12.75" customHeight="1">
      <c r="A149" s="29" t="s">
        <v>32</v>
      </c>
      <c r="B149" s="29" t="s">
        <v>51</v>
      </c>
      <c r="C149" s="29" t="s">
        <v>52</v>
      </c>
      <c r="D149" s="29" t="s">
        <v>238</v>
      </c>
      <c r="E149" s="29" t="s">
        <v>239</v>
      </c>
      <c r="F149" s="29">
        <v>2</v>
      </c>
      <c r="G149" s="29" t="s">
        <v>238</v>
      </c>
      <c r="H149" s="29" t="s">
        <v>238</v>
      </c>
      <c r="I149" s="29" t="s">
        <v>238</v>
      </c>
      <c r="J149" s="29" t="s">
        <v>238</v>
      </c>
    </row>
    <row r="150" spans="1:10" ht="12.75" customHeight="1">
      <c r="A150" s="29" t="s">
        <v>32</v>
      </c>
      <c r="B150" s="29" t="s">
        <v>53</v>
      </c>
      <c r="C150" s="29" t="s">
        <v>54</v>
      </c>
      <c r="D150" s="29" t="s">
        <v>238</v>
      </c>
      <c r="E150" s="29" t="s">
        <v>239</v>
      </c>
      <c r="F150" s="29">
        <v>1</v>
      </c>
      <c r="G150" s="29" t="s">
        <v>238</v>
      </c>
      <c r="H150" s="29" t="s">
        <v>238</v>
      </c>
      <c r="I150" s="29" t="s">
        <v>238</v>
      </c>
      <c r="J150" s="29" t="s">
        <v>238</v>
      </c>
    </row>
    <row r="151" spans="1:10" ht="12.75" customHeight="1">
      <c r="A151" s="29" t="s">
        <v>32</v>
      </c>
      <c r="B151" s="29" t="s">
        <v>55</v>
      </c>
      <c r="C151" s="29" t="s">
        <v>56</v>
      </c>
      <c r="D151" s="29" t="s">
        <v>238</v>
      </c>
      <c r="E151" s="29" t="s">
        <v>239</v>
      </c>
      <c r="F151" s="29">
        <v>1</v>
      </c>
      <c r="G151" s="29" t="s">
        <v>238</v>
      </c>
      <c r="H151" s="29" t="s">
        <v>238</v>
      </c>
      <c r="I151" s="29" t="s">
        <v>238</v>
      </c>
      <c r="J151" s="29" t="s">
        <v>238</v>
      </c>
    </row>
    <row r="152" spans="1:10" ht="12.75" customHeight="1">
      <c r="A152" s="96" t="s">
        <v>32</v>
      </c>
      <c r="B152" s="96" t="s">
        <v>57</v>
      </c>
      <c r="C152" s="96" t="s">
        <v>58</v>
      </c>
      <c r="D152" s="96" t="s">
        <v>238</v>
      </c>
      <c r="E152" s="96" t="s">
        <v>239</v>
      </c>
      <c r="F152" s="96">
        <v>1</v>
      </c>
      <c r="G152" s="29" t="s">
        <v>238</v>
      </c>
      <c r="H152" s="29" t="s">
        <v>238</v>
      </c>
      <c r="I152" s="29" t="s">
        <v>238</v>
      </c>
      <c r="J152" s="29" t="s">
        <v>238</v>
      </c>
    </row>
    <row r="153" spans="1:10" s="2" customFormat="1" ht="12.75" customHeight="1">
      <c r="A153" s="137" t="s">
        <v>32</v>
      </c>
      <c r="B153" s="137" t="s">
        <v>476</v>
      </c>
      <c r="C153" s="137" t="s">
        <v>477</v>
      </c>
      <c r="D153" s="43" t="s">
        <v>238</v>
      </c>
      <c r="E153" s="43" t="s">
        <v>239</v>
      </c>
      <c r="F153" s="43">
        <v>1</v>
      </c>
      <c r="G153" s="43"/>
      <c r="H153" s="43"/>
      <c r="I153" s="43"/>
      <c r="J153" s="43"/>
    </row>
    <row r="154" spans="1:10" ht="12.75" customHeight="1">
      <c r="A154" s="29" t="s">
        <v>32</v>
      </c>
      <c r="B154" s="29" t="s">
        <v>59</v>
      </c>
      <c r="C154" s="29" t="s">
        <v>60</v>
      </c>
      <c r="D154" s="29" t="s">
        <v>238</v>
      </c>
      <c r="E154" s="29" t="s">
        <v>239</v>
      </c>
      <c r="F154" s="29">
        <v>1</v>
      </c>
      <c r="G154" s="29" t="s">
        <v>238</v>
      </c>
      <c r="H154" s="29" t="s">
        <v>238</v>
      </c>
      <c r="I154" s="29" t="s">
        <v>238</v>
      </c>
      <c r="J154" s="29" t="s">
        <v>238</v>
      </c>
    </row>
    <row r="155" spans="1:10" ht="12.75" customHeight="1">
      <c r="A155" s="29" t="s">
        <v>32</v>
      </c>
      <c r="B155" s="29" t="s">
        <v>61</v>
      </c>
      <c r="C155" s="29" t="s">
        <v>62</v>
      </c>
      <c r="D155" s="29" t="s">
        <v>238</v>
      </c>
      <c r="E155" s="29" t="s">
        <v>239</v>
      </c>
      <c r="F155" s="29">
        <v>1</v>
      </c>
      <c r="G155" s="29" t="s">
        <v>238</v>
      </c>
      <c r="H155" s="29" t="s">
        <v>238</v>
      </c>
      <c r="I155" s="29" t="s">
        <v>238</v>
      </c>
      <c r="J155" s="29" t="s">
        <v>238</v>
      </c>
    </row>
    <row r="156" spans="1:10" ht="12.75" customHeight="1">
      <c r="A156" s="29" t="s">
        <v>32</v>
      </c>
      <c r="B156" s="29" t="s">
        <v>63</v>
      </c>
      <c r="C156" s="29" t="s">
        <v>64</v>
      </c>
      <c r="D156" s="29" t="s">
        <v>238</v>
      </c>
      <c r="E156" s="29" t="s">
        <v>239</v>
      </c>
      <c r="F156" s="29">
        <v>1</v>
      </c>
      <c r="G156" s="29" t="s">
        <v>238</v>
      </c>
      <c r="H156" s="29" t="s">
        <v>238</v>
      </c>
      <c r="I156" s="29" t="s">
        <v>238</v>
      </c>
      <c r="J156" s="29" t="s">
        <v>238</v>
      </c>
    </row>
    <row r="157" spans="1:10" ht="12.75" customHeight="1">
      <c r="A157" s="29" t="s">
        <v>32</v>
      </c>
      <c r="B157" s="29" t="s">
        <v>65</v>
      </c>
      <c r="C157" s="29" t="s">
        <v>66</v>
      </c>
      <c r="D157" s="29" t="s">
        <v>238</v>
      </c>
      <c r="E157" s="29" t="s">
        <v>239</v>
      </c>
      <c r="F157" s="29">
        <v>3</v>
      </c>
      <c r="G157" s="29" t="s">
        <v>238</v>
      </c>
      <c r="H157" s="29" t="s">
        <v>238</v>
      </c>
      <c r="I157" s="29" t="s">
        <v>238</v>
      </c>
      <c r="J157" s="29" t="s">
        <v>238</v>
      </c>
    </row>
    <row r="158" spans="1:10" ht="12.75" customHeight="1">
      <c r="A158" s="29" t="s">
        <v>32</v>
      </c>
      <c r="B158" s="29" t="s">
        <v>67</v>
      </c>
      <c r="C158" s="29" t="s">
        <v>68</v>
      </c>
      <c r="D158" s="29" t="s">
        <v>238</v>
      </c>
      <c r="E158" s="29" t="s">
        <v>239</v>
      </c>
      <c r="F158" s="29">
        <v>3</v>
      </c>
      <c r="G158" s="29" t="s">
        <v>238</v>
      </c>
      <c r="H158" s="29" t="s">
        <v>238</v>
      </c>
      <c r="I158" s="29" t="s">
        <v>238</v>
      </c>
      <c r="J158" s="29" t="s">
        <v>238</v>
      </c>
    </row>
    <row r="159" spans="1:10" ht="12.75" customHeight="1">
      <c r="A159" s="29" t="s">
        <v>32</v>
      </c>
      <c r="B159" s="29" t="s">
        <v>69</v>
      </c>
      <c r="C159" s="29" t="s">
        <v>70</v>
      </c>
      <c r="D159" s="29" t="s">
        <v>238</v>
      </c>
      <c r="E159" s="29" t="s">
        <v>239</v>
      </c>
      <c r="F159" s="29">
        <v>3</v>
      </c>
      <c r="G159" s="29" t="s">
        <v>238</v>
      </c>
      <c r="H159" s="29" t="s">
        <v>238</v>
      </c>
      <c r="I159" s="29" t="s">
        <v>238</v>
      </c>
      <c r="J159" s="29" t="s">
        <v>238</v>
      </c>
    </row>
    <row r="160" spans="1:10" ht="12.75" customHeight="1">
      <c r="A160" s="96" t="s">
        <v>32</v>
      </c>
      <c r="B160" s="96" t="s">
        <v>71</v>
      </c>
      <c r="C160" s="96" t="s">
        <v>72</v>
      </c>
      <c r="D160" s="96" t="s">
        <v>238</v>
      </c>
      <c r="E160" s="96" t="s">
        <v>239</v>
      </c>
      <c r="F160" s="96">
        <v>1</v>
      </c>
      <c r="G160" s="29" t="s">
        <v>238</v>
      </c>
      <c r="H160" s="29" t="s">
        <v>238</v>
      </c>
      <c r="I160" s="29" t="s">
        <v>238</v>
      </c>
      <c r="J160" s="29" t="s">
        <v>238</v>
      </c>
    </row>
    <row r="161" spans="1:10" ht="12.75" customHeight="1">
      <c r="A161" s="29" t="s">
        <v>32</v>
      </c>
      <c r="B161" s="29" t="s">
        <v>73</v>
      </c>
      <c r="C161" s="29" t="s">
        <v>74</v>
      </c>
      <c r="D161" s="29" t="s">
        <v>238</v>
      </c>
      <c r="E161" s="29" t="s">
        <v>239</v>
      </c>
      <c r="F161" s="29">
        <v>1</v>
      </c>
      <c r="G161" s="29" t="s">
        <v>238</v>
      </c>
      <c r="H161" s="29" t="s">
        <v>238</v>
      </c>
      <c r="I161" s="29" t="s">
        <v>238</v>
      </c>
      <c r="J161" s="29" t="s">
        <v>238</v>
      </c>
    </row>
    <row r="162" spans="1:10" ht="12.75" customHeight="1">
      <c r="A162" s="29" t="s">
        <v>32</v>
      </c>
      <c r="B162" s="29" t="s">
        <v>75</v>
      </c>
      <c r="C162" s="29" t="s">
        <v>76</v>
      </c>
      <c r="D162" s="29" t="s">
        <v>238</v>
      </c>
      <c r="E162" s="29" t="s">
        <v>239</v>
      </c>
      <c r="F162" s="29">
        <v>3</v>
      </c>
      <c r="G162" s="29" t="s">
        <v>238</v>
      </c>
      <c r="H162" s="29" t="s">
        <v>238</v>
      </c>
      <c r="I162" s="29" t="s">
        <v>238</v>
      </c>
      <c r="J162" s="29" t="s">
        <v>238</v>
      </c>
    </row>
    <row r="163" spans="1:10" ht="12.75" customHeight="1">
      <c r="A163" s="29" t="s">
        <v>32</v>
      </c>
      <c r="B163" s="29" t="s">
        <v>77</v>
      </c>
      <c r="C163" s="29" t="s">
        <v>78</v>
      </c>
      <c r="D163" s="29" t="s">
        <v>238</v>
      </c>
      <c r="E163" s="29" t="s">
        <v>239</v>
      </c>
      <c r="F163" s="29">
        <v>3</v>
      </c>
      <c r="G163" s="29" t="s">
        <v>238</v>
      </c>
      <c r="H163" s="29" t="s">
        <v>238</v>
      </c>
      <c r="I163" s="29" t="s">
        <v>238</v>
      </c>
      <c r="J163" s="29" t="s">
        <v>238</v>
      </c>
    </row>
    <row r="164" spans="1:10" ht="12.75" customHeight="1">
      <c r="A164" s="29" t="s">
        <v>32</v>
      </c>
      <c r="B164" s="29" t="s">
        <v>79</v>
      </c>
      <c r="C164" s="29" t="s">
        <v>80</v>
      </c>
      <c r="D164" s="29" t="s">
        <v>238</v>
      </c>
      <c r="E164" s="29" t="s">
        <v>239</v>
      </c>
      <c r="F164" s="29">
        <v>1</v>
      </c>
      <c r="G164" s="29" t="s">
        <v>238</v>
      </c>
      <c r="H164" s="29" t="s">
        <v>238</v>
      </c>
      <c r="I164" s="29" t="s">
        <v>238</v>
      </c>
      <c r="J164" s="29" t="s">
        <v>238</v>
      </c>
    </row>
    <row r="165" spans="1:10" ht="12.75" customHeight="1">
      <c r="A165" s="29" t="s">
        <v>32</v>
      </c>
      <c r="B165" s="29" t="s">
        <v>81</v>
      </c>
      <c r="C165" s="29" t="s">
        <v>82</v>
      </c>
      <c r="D165" s="29" t="s">
        <v>238</v>
      </c>
      <c r="E165" s="29" t="s">
        <v>239</v>
      </c>
      <c r="F165" s="29">
        <v>2</v>
      </c>
      <c r="G165" s="29" t="s">
        <v>238</v>
      </c>
      <c r="H165" s="29" t="s">
        <v>238</v>
      </c>
      <c r="I165" s="29" t="s">
        <v>238</v>
      </c>
      <c r="J165" s="29" t="s">
        <v>238</v>
      </c>
    </row>
    <row r="166" spans="1:10" ht="12.75" customHeight="1">
      <c r="A166" s="29" t="s">
        <v>32</v>
      </c>
      <c r="B166" s="29" t="s">
        <v>83</v>
      </c>
      <c r="C166" s="29" t="s">
        <v>84</v>
      </c>
      <c r="D166" s="29" t="s">
        <v>238</v>
      </c>
      <c r="E166" s="29" t="s">
        <v>239</v>
      </c>
      <c r="F166" s="29">
        <v>1</v>
      </c>
      <c r="G166" s="29" t="s">
        <v>238</v>
      </c>
      <c r="H166" s="29" t="s">
        <v>238</v>
      </c>
      <c r="I166" s="29" t="s">
        <v>238</v>
      </c>
      <c r="J166" s="29" t="s">
        <v>238</v>
      </c>
    </row>
    <row r="167" spans="1:10" ht="12.75" customHeight="1">
      <c r="A167" s="29" t="s">
        <v>32</v>
      </c>
      <c r="B167" s="29" t="s">
        <v>85</v>
      </c>
      <c r="C167" s="29" t="s">
        <v>86</v>
      </c>
      <c r="D167" s="29" t="s">
        <v>238</v>
      </c>
      <c r="E167" s="29" t="s">
        <v>239</v>
      </c>
      <c r="F167" s="29">
        <v>1</v>
      </c>
      <c r="G167" s="29" t="s">
        <v>238</v>
      </c>
      <c r="H167" s="29" t="s">
        <v>238</v>
      </c>
      <c r="I167" s="29" t="s">
        <v>238</v>
      </c>
      <c r="J167" s="29" t="s">
        <v>238</v>
      </c>
    </row>
    <row r="168" spans="1:10" ht="12.75" customHeight="1">
      <c r="A168" s="29" t="s">
        <v>32</v>
      </c>
      <c r="B168" s="29" t="s">
        <v>87</v>
      </c>
      <c r="C168" s="29" t="s">
        <v>88</v>
      </c>
      <c r="D168" s="29" t="s">
        <v>238</v>
      </c>
      <c r="E168" s="29" t="s">
        <v>239</v>
      </c>
      <c r="F168" s="29">
        <v>3</v>
      </c>
      <c r="G168" s="29" t="s">
        <v>238</v>
      </c>
      <c r="H168" s="29" t="s">
        <v>238</v>
      </c>
      <c r="I168" s="29" t="s">
        <v>238</v>
      </c>
      <c r="J168" s="29" t="s">
        <v>238</v>
      </c>
    </row>
    <row r="169" spans="1:10" ht="12.75" customHeight="1">
      <c r="A169" s="29" t="s">
        <v>32</v>
      </c>
      <c r="B169" s="29" t="s">
        <v>89</v>
      </c>
      <c r="C169" s="29" t="s">
        <v>90</v>
      </c>
      <c r="D169" s="29" t="s">
        <v>238</v>
      </c>
      <c r="E169" s="29" t="s">
        <v>239</v>
      </c>
      <c r="F169" s="29">
        <v>3</v>
      </c>
      <c r="G169" s="29" t="s">
        <v>238</v>
      </c>
      <c r="H169" s="29" t="s">
        <v>238</v>
      </c>
      <c r="I169" s="29" t="s">
        <v>238</v>
      </c>
      <c r="J169" s="29" t="s">
        <v>238</v>
      </c>
    </row>
    <row r="170" spans="1:10" ht="12.75" customHeight="1">
      <c r="A170" s="29" t="s">
        <v>32</v>
      </c>
      <c r="B170" s="29" t="s">
        <v>91</v>
      </c>
      <c r="C170" s="29" t="s">
        <v>92</v>
      </c>
      <c r="D170" s="29" t="s">
        <v>238</v>
      </c>
      <c r="E170" s="29" t="s">
        <v>239</v>
      </c>
      <c r="F170" s="29">
        <v>3</v>
      </c>
      <c r="G170" s="29" t="s">
        <v>238</v>
      </c>
      <c r="H170" s="29" t="s">
        <v>238</v>
      </c>
      <c r="I170" s="29" t="s">
        <v>238</v>
      </c>
      <c r="J170" s="29" t="s">
        <v>238</v>
      </c>
    </row>
    <row r="171" spans="1:10" ht="12.75" customHeight="1">
      <c r="A171" s="29" t="s">
        <v>32</v>
      </c>
      <c r="B171" s="29" t="s">
        <v>93</v>
      </c>
      <c r="C171" s="29" t="s">
        <v>94</v>
      </c>
      <c r="D171" s="29" t="s">
        <v>238</v>
      </c>
      <c r="E171" s="29" t="s">
        <v>239</v>
      </c>
      <c r="F171" s="29">
        <v>1</v>
      </c>
      <c r="G171" s="29" t="s">
        <v>238</v>
      </c>
      <c r="H171" s="29" t="s">
        <v>238</v>
      </c>
      <c r="I171" s="29" t="s">
        <v>238</v>
      </c>
      <c r="J171" s="29" t="s">
        <v>238</v>
      </c>
    </row>
    <row r="172" spans="1:10" ht="12.75" customHeight="1">
      <c r="A172" s="29" t="s">
        <v>32</v>
      </c>
      <c r="B172" s="29" t="s">
        <v>95</v>
      </c>
      <c r="C172" s="29" t="s">
        <v>96</v>
      </c>
      <c r="D172" s="29" t="s">
        <v>238</v>
      </c>
      <c r="E172" s="29" t="s">
        <v>239</v>
      </c>
      <c r="F172" s="29">
        <v>3</v>
      </c>
      <c r="G172" s="29" t="s">
        <v>238</v>
      </c>
      <c r="H172" s="29" t="s">
        <v>238</v>
      </c>
      <c r="I172" s="29" t="s">
        <v>238</v>
      </c>
      <c r="J172" s="29" t="s">
        <v>238</v>
      </c>
    </row>
    <row r="173" spans="1:10" ht="12.75" customHeight="1">
      <c r="A173" s="29" t="s">
        <v>32</v>
      </c>
      <c r="B173" s="29" t="s">
        <v>97</v>
      </c>
      <c r="C173" s="29" t="s">
        <v>98</v>
      </c>
      <c r="D173" s="29" t="s">
        <v>238</v>
      </c>
      <c r="E173" s="29" t="s">
        <v>239</v>
      </c>
      <c r="F173" s="29">
        <v>3</v>
      </c>
      <c r="G173" s="29" t="s">
        <v>238</v>
      </c>
      <c r="H173" s="29" t="s">
        <v>238</v>
      </c>
      <c r="I173" s="29" t="s">
        <v>238</v>
      </c>
      <c r="J173" s="29" t="s">
        <v>238</v>
      </c>
    </row>
    <row r="174" spans="1:10" ht="12.75" customHeight="1">
      <c r="A174" s="29" t="s">
        <v>32</v>
      </c>
      <c r="B174" s="29" t="s">
        <v>99</v>
      </c>
      <c r="C174" s="29" t="s">
        <v>100</v>
      </c>
      <c r="D174" s="29" t="s">
        <v>238</v>
      </c>
      <c r="E174" s="29" t="s">
        <v>239</v>
      </c>
      <c r="F174" s="29">
        <v>3</v>
      </c>
      <c r="G174" s="29" t="s">
        <v>238</v>
      </c>
      <c r="H174" s="29" t="s">
        <v>238</v>
      </c>
      <c r="I174" s="29" t="s">
        <v>238</v>
      </c>
      <c r="J174" s="29" t="s">
        <v>238</v>
      </c>
    </row>
    <row r="175" spans="1:10" ht="12.75" customHeight="1">
      <c r="A175" s="29" t="s">
        <v>32</v>
      </c>
      <c r="B175" s="29" t="s">
        <v>101</v>
      </c>
      <c r="C175" s="29" t="s">
        <v>102</v>
      </c>
      <c r="D175" s="29" t="s">
        <v>238</v>
      </c>
      <c r="E175" s="29" t="s">
        <v>239</v>
      </c>
      <c r="F175" s="29">
        <v>3</v>
      </c>
      <c r="G175" s="29" t="s">
        <v>238</v>
      </c>
      <c r="H175" s="29" t="s">
        <v>238</v>
      </c>
      <c r="I175" s="29" t="s">
        <v>238</v>
      </c>
      <c r="J175" s="29" t="s">
        <v>238</v>
      </c>
    </row>
    <row r="176" spans="1:10" ht="12.75" customHeight="1">
      <c r="A176" s="29" t="s">
        <v>32</v>
      </c>
      <c r="B176" s="29" t="s">
        <v>103</v>
      </c>
      <c r="C176" s="29" t="s">
        <v>104</v>
      </c>
      <c r="D176" s="29" t="s">
        <v>238</v>
      </c>
      <c r="E176" s="29" t="s">
        <v>239</v>
      </c>
      <c r="F176" s="29">
        <v>3</v>
      </c>
      <c r="G176" s="29" t="s">
        <v>238</v>
      </c>
      <c r="H176" s="29" t="s">
        <v>238</v>
      </c>
      <c r="I176" s="29" t="s">
        <v>238</v>
      </c>
      <c r="J176" s="29" t="s">
        <v>238</v>
      </c>
    </row>
    <row r="177" spans="1:10" ht="12.75" customHeight="1">
      <c r="A177" s="29" t="s">
        <v>32</v>
      </c>
      <c r="B177" s="29" t="s">
        <v>105</v>
      </c>
      <c r="C177" s="29" t="s">
        <v>106</v>
      </c>
      <c r="D177" s="29" t="s">
        <v>238</v>
      </c>
      <c r="E177" s="29" t="s">
        <v>239</v>
      </c>
      <c r="F177" s="29">
        <v>3</v>
      </c>
      <c r="G177" s="29" t="s">
        <v>238</v>
      </c>
      <c r="H177" s="29" t="s">
        <v>238</v>
      </c>
      <c r="I177" s="29" t="s">
        <v>238</v>
      </c>
      <c r="J177" s="29" t="s">
        <v>238</v>
      </c>
    </row>
    <row r="178" spans="1:10" ht="12.75" customHeight="1">
      <c r="A178" s="29" t="s">
        <v>32</v>
      </c>
      <c r="B178" s="29" t="s">
        <v>107</v>
      </c>
      <c r="C178" s="29" t="s">
        <v>108</v>
      </c>
      <c r="D178" s="29" t="s">
        <v>238</v>
      </c>
      <c r="E178" s="29" t="s">
        <v>239</v>
      </c>
      <c r="F178" s="29">
        <v>3</v>
      </c>
      <c r="G178" s="29" t="s">
        <v>238</v>
      </c>
      <c r="H178" s="29" t="s">
        <v>238</v>
      </c>
      <c r="I178" s="29" t="s">
        <v>238</v>
      </c>
      <c r="J178" s="29" t="s">
        <v>238</v>
      </c>
    </row>
    <row r="179" spans="1:10" ht="12.75" customHeight="1">
      <c r="A179" s="29" t="s">
        <v>32</v>
      </c>
      <c r="B179" s="29" t="s">
        <v>109</v>
      </c>
      <c r="C179" s="29" t="s">
        <v>110</v>
      </c>
      <c r="D179" s="29" t="s">
        <v>238</v>
      </c>
      <c r="E179" s="29" t="s">
        <v>239</v>
      </c>
      <c r="F179" s="29">
        <v>3</v>
      </c>
      <c r="G179" s="29" t="s">
        <v>238</v>
      </c>
      <c r="H179" s="29" t="s">
        <v>238</v>
      </c>
      <c r="I179" s="29" t="s">
        <v>238</v>
      </c>
      <c r="J179" s="29" t="s">
        <v>238</v>
      </c>
    </row>
    <row r="180" spans="1:10" ht="12.75" customHeight="1">
      <c r="A180" s="29" t="s">
        <v>32</v>
      </c>
      <c r="B180" s="29" t="s">
        <v>111</v>
      </c>
      <c r="C180" s="29" t="s">
        <v>112</v>
      </c>
      <c r="D180" s="29" t="s">
        <v>238</v>
      </c>
      <c r="E180" s="29" t="s">
        <v>239</v>
      </c>
      <c r="F180" s="29">
        <v>3</v>
      </c>
      <c r="G180" s="29" t="s">
        <v>238</v>
      </c>
      <c r="H180" s="29" t="s">
        <v>238</v>
      </c>
      <c r="I180" s="29" t="s">
        <v>238</v>
      </c>
      <c r="J180" s="29" t="s">
        <v>238</v>
      </c>
    </row>
    <row r="181" spans="1:10" ht="12.75" customHeight="1">
      <c r="A181" s="32" t="s">
        <v>32</v>
      </c>
      <c r="B181" s="32" t="s">
        <v>113</v>
      </c>
      <c r="C181" s="32" t="s">
        <v>114</v>
      </c>
      <c r="D181" s="32" t="s">
        <v>238</v>
      </c>
      <c r="E181" s="32" t="s">
        <v>239</v>
      </c>
      <c r="F181" s="32">
        <v>1</v>
      </c>
      <c r="G181" s="32" t="s">
        <v>238</v>
      </c>
      <c r="H181" s="32" t="s">
        <v>238</v>
      </c>
      <c r="I181" s="32" t="s">
        <v>238</v>
      </c>
      <c r="J181" s="32" t="s">
        <v>238</v>
      </c>
    </row>
    <row r="182" spans="1:10" ht="12.75" customHeight="1">
      <c r="A182" s="29"/>
      <c r="B182" s="30">
        <f>COUNTA(B139:B181)</f>
        <v>43</v>
      </c>
      <c r="C182" s="29"/>
      <c r="D182" s="30">
        <f>COUNTIF(D139:D181,"Yes")</f>
        <v>43</v>
      </c>
      <c r="E182" s="29"/>
      <c r="F182" s="43"/>
      <c r="G182" s="29"/>
      <c r="H182" s="29"/>
      <c r="I182" s="29"/>
      <c r="J182" s="29"/>
    </row>
    <row r="183" spans="1:10" ht="12.75" customHeight="1">
      <c r="A183" s="40"/>
      <c r="B183" s="40"/>
      <c r="C183" s="40"/>
      <c r="D183" s="40"/>
      <c r="E183" s="40"/>
      <c r="F183" s="44"/>
      <c r="G183" s="40"/>
      <c r="H183" s="40"/>
      <c r="I183" s="40"/>
      <c r="J183" s="40"/>
    </row>
    <row r="184" spans="1:10" ht="12.75" customHeight="1">
      <c r="A184" s="32" t="s">
        <v>115</v>
      </c>
      <c r="B184" s="32" t="s">
        <v>116</v>
      </c>
      <c r="C184" s="32" t="s">
        <v>117</v>
      </c>
      <c r="D184" s="32" t="s">
        <v>238</v>
      </c>
      <c r="E184" s="32" t="s">
        <v>239</v>
      </c>
      <c r="F184" s="32">
        <v>3</v>
      </c>
      <c r="G184" s="32" t="s">
        <v>238</v>
      </c>
      <c r="H184" s="32" t="s">
        <v>238</v>
      </c>
      <c r="I184" s="32" t="s">
        <v>238</v>
      </c>
      <c r="J184" s="32" t="s">
        <v>238</v>
      </c>
    </row>
    <row r="185" spans="1:10" ht="12.75" customHeight="1">
      <c r="A185" s="29"/>
      <c r="B185" s="30">
        <f>COUNTA(B184:B184)</f>
        <v>1</v>
      </c>
      <c r="C185" s="29"/>
      <c r="D185" s="30">
        <f>COUNTIF(D184:D184,"Yes")</f>
        <v>1</v>
      </c>
      <c r="E185" s="29"/>
      <c r="F185" s="43"/>
      <c r="G185" s="29"/>
      <c r="H185" s="29"/>
      <c r="I185" s="29"/>
      <c r="J185" s="29"/>
    </row>
    <row r="186" spans="1:10" ht="12.75" customHeight="1">
      <c r="A186" s="40"/>
      <c r="B186" s="40"/>
      <c r="C186" s="40"/>
      <c r="D186" s="40"/>
      <c r="E186" s="40"/>
      <c r="F186" s="44"/>
      <c r="G186" s="40"/>
      <c r="H186" s="40"/>
      <c r="I186" s="40"/>
      <c r="J186" s="40"/>
    </row>
    <row r="187" spans="1:10" ht="12.75" customHeight="1">
      <c r="A187" s="29" t="s">
        <v>118</v>
      </c>
      <c r="B187" s="29" t="s">
        <v>119</v>
      </c>
      <c r="C187" s="29" t="s">
        <v>120</v>
      </c>
      <c r="D187" s="29" t="s">
        <v>238</v>
      </c>
      <c r="E187" s="29" t="s">
        <v>239</v>
      </c>
      <c r="F187" s="29">
        <v>3</v>
      </c>
      <c r="G187" s="29" t="s">
        <v>238</v>
      </c>
      <c r="H187" s="29" t="s">
        <v>238</v>
      </c>
      <c r="I187" s="29" t="s">
        <v>238</v>
      </c>
      <c r="J187" s="29" t="s">
        <v>238</v>
      </c>
    </row>
    <row r="188" spans="1:10" ht="12.75" customHeight="1">
      <c r="A188" s="29" t="s">
        <v>118</v>
      </c>
      <c r="B188" s="29" t="s">
        <v>121</v>
      </c>
      <c r="C188" s="29" t="s">
        <v>122</v>
      </c>
      <c r="D188" s="29" t="s">
        <v>238</v>
      </c>
      <c r="E188" s="29" t="s">
        <v>239</v>
      </c>
      <c r="F188" s="29">
        <v>3</v>
      </c>
      <c r="G188" s="29" t="s">
        <v>238</v>
      </c>
      <c r="H188" s="29" t="s">
        <v>238</v>
      </c>
      <c r="I188" s="29" t="s">
        <v>238</v>
      </c>
      <c r="J188" s="29" t="s">
        <v>238</v>
      </c>
    </row>
    <row r="189" spans="1:10" ht="12.75" customHeight="1">
      <c r="A189" s="29" t="s">
        <v>118</v>
      </c>
      <c r="B189" s="29" t="s">
        <v>123</v>
      </c>
      <c r="C189" s="29" t="s">
        <v>124</v>
      </c>
      <c r="D189" s="29" t="s">
        <v>238</v>
      </c>
      <c r="E189" s="29" t="s">
        <v>239</v>
      </c>
      <c r="F189" s="29">
        <v>3</v>
      </c>
      <c r="G189" s="29" t="s">
        <v>238</v>
      </c>
      <c r="H189" s="29" t="s">
        <v>238</v>
      </c>
      <c r="I189" s="29" t="s">
        <v>238</v>
      </c>
      <c r="J189" s="29" t="s">
        <v>238</v>
      </c>
    </row>
    <row r="190" spans="1:10" ht="12.75" customHeight="1">
      <c r="A190" s="29" t="s">
        <v>118</v>
      </c>
      <c r="B190" s="29" t="s">
        <v>125</v>
      </c>
      <c r="C190" s="29" t="s">
        <v>126</v>
      </c>
      <c r="D190" s="29" t="s">
        <v>238</v>
      </c>
      <c r="E190" s="29" t="s">
        <v>239</v>
      </c>
      <c r="F190" s="29">
        <v>3</v>
      </c>
      <c r="G190" s="29" t="s">
        <v>238</v>
      </c>
      <c r="H190" s="29" t="s">
        <v>238</v>
      </c>
      <c r="I190" s="29" t="s">
        <v>238</v>
      </c>
      <c r="J190" s="29" t="s">
        <v>238</v>
      </c>
    </row>
    <row r="191" spans="1:10" ht="12.75" customHeight="1">
      <c r="A191" s="29" t="s">
        <v>118</v>
      </c>
      <c r="B191" s="29" t="s">
        <v>127</v>
      </c>
      <c r="C191" s="29" t="s">
        <v>128</v>
      </c>
      <c r="D191" s="29" t="s">
        <v>238</v>
      </c>
      <c r="E191" s="29" t="s">
        <v>239</v>
      </c>
      <c r="F191" s="29">
        <v>3</v>
      </c>
      <c r="G191" s="29" t="s">
        <v>238</v>
      </c>
      <c r="H191" s="29" t="s">
        <v>238</v>
      </c>
      <c r="I191" s="29" t="s">
        <v>238</v>
      </c>
      <c r="J191" s="29" t="s">
        <v>238</v>
      </c>
    </row>
    <row r="192" spans="1:10" ht="12.75" customHeight="1">
      <c r="A192" s="32" t="s">
        <v>118</v>
      </c>
      <c r="B192" s="32" t="s">
        <v>129</v>
      </c>
      <c r="C192" s="32" t="s">
        <v>130</v>
      </c>
      <c r="D192" s="32" t="s">
        <v>238</v>
      </c>
      <c r="E192" s="32" t="s">
        <v>239</v>
      </c>
      <c r="F192" s="32">
        <v>3</v>
      </c>
      <c r="G192" s="32" t="s">
        <v>238</v>
      </c>
      <c r="H192" s="32" t="s">
        <v>238</v>
      </c>
      <c r="I192" s="32" t="s">
        <v>238</v>
      </c>
      <c r="J192" s="32" t="s">
        <v>238</v>
      </c>
    </row>
    <row r="193" spans="1:10" ht="12.75" customHeight="1">
      <c r="A193" s="29"/>
      <c r="B193" s="30">
        <f>COUNTA(B187:B192)</f>
        <v>6</v>
      </c>
      <c r="C193" s="29"/>
      <c r="D193" s="30">
        <f>COUNTIF(D187:D192,"Yes")</f>
        <v>6</v>
      </c>
      <c r="E193" s="29"/>
      <c r="F193" s="43"/>
      <c r="G193" s="29"/>
      <c r="H193" s="29"/>
      <c r="I193" s="29"/>
      <c r="J193" s="29"/>
    </row>
    <row r="194" ht="12.75" customHeight="1"/>
    <row r="195" spans="1:10" ht="12.75" customHeight="1">
      <c r="A195" s="29" t="s">
        <v>131</v>
      </c>
      <c r="B195" s="29" t="s">
        <v>132</v>
      </c>
      <c r="C195" s="29" t="s">
        <v>133</v>
      </c>
      <c r="D195" s="29" t="s">
        <v>238</v>
      </c>
      <c r="E195" s="29" t="s">
        <v>239</v>
      </c>
      <c r="F195" s="29">
        <v>3</v>
      </c>
      <c r="G195" s="29" t="s">
        <v>238</v>
      </c>
      <c r="H195" s="29" t="s">
        <v>238</v>
      </c>
      <c r="I195" s="29" t="s">
        <v>238</v>
      </c>
      <c r="J195" s="29" t="s">
        <v>238</v>
      </c>
    </row>
    <row r="196" spans="1:10" ht="12.75" customHeight="1">
      <c r="A196" s="29" t="s">
        <v>131</v>
      </c>
      <c r="B196" s="29" t="s">
        <v>134</v>
      </c>
      <c r="C196" s="29" t="s">
        <v>135</v>
      </c>
      <c r="D196" s="29" t="s">
        <v>238</v>
      </c>
      <c r="E196" s="29" t="s">
        <v>239</v>
      </c>
      <c r="F196" s="29">
        <v>2</v>
      </c>
      <c r="G196" s="29" t="s">
        <v>238</v>
      </c>
      <c r="H196" s="29" t="s">
        <v>238</v>
      </c>
      <c r="I196" s="29" t="s">
        <v>238</v>
      </c>
      <c r="J196" s="29" t="s">
        <v>238</v>
      </c>
    </row>
    <row r="197" spans="1:10" ht="12.75" customHeight="1">
      <c r="A197" s="32" t="s">
        <v>131</v>
      </c>
      <c r="B197" s="32" t="s">
        <v>136</v>
      </c>
      <c r="C197" s="32" t="s">
        <v>137</v>
      </c>
      <c r="D197" s="32" t="s">
        <v>238</v>
      </c>
      <c r="E197" s="32" t="s">
        <v>239</v>
      </c>
      <c r="F197" s="32">
        <v>3</v>
      </c>
      <c r="G197" s="32" t="s">
        <v>238</v>
      </c>
      <c r="H197" s="32" t="s">
        <v>238</v>
      </c>
      <c r="I197" s="32" t="s">
        <v>238</v>
      </c>
      <c r="J197" s="32" t="s">
        <v>238</v>
      </c>
    </row>
    <row r="198" spans="1:10" ht="12.75" customHeight="1">
      <c r="A198" s="29"/>
      <c r="B198" s="30">
        <f>COUNTA(B195:B197)</f>
        <v>3</v>
      </c>
      <c r="C198" s="29"/>
      <c r="D198" s="30">
        <f>COUNTIF(D195:D197,"Yes")</f>
        <v>3</v>
      </c>
      <c r="E198" s="29"/>
      <c r="F198" s="43"/>
      <c r="G198" s="29"/>
      <c r="H198" s="29"/>
      <c r="I198" s="29"/>
      <c r="J198" s="29"/>
    </row>
    <row r="199" ht="9.75" customHeight="1"/>
    <row r="200" spans="1:4" ht="12.75" customHeight="1">
      <c r="A200" s="82" t="s">
        <v>248</v>
      </c>
      <c r="B200" s="82">
        <f>B12+B24+B44+B58+B62+B100+B110+B114+B123+B137+B182+B185+B193+B198</f>
        <v>169</v>
      </c>
      <c r="D200" s="82">
        <f>D12+D24+D44+D58+D62+D100+D110+D114+D123+D137+D182+D185+D193+D198</f>
        <v>169</v>
      </c>
    </row>
    <row r="201" spans="1:4" ht="12.75" customHeight="1">
      <c r="A201" s="82"/>
      <c r="B201" s="82"/>
      <c r="D201" s="82"/>
    </row>
    <row r="202" spans="2:8" ht="7.5" customHeight="1">
      <c r="B202" s="179"/>
      <c r="C202" s="180"/>
      <c r="D202" s="157"/>
      <c r="E202" s="157"/>
      <c r="F202" s="157"/>
      <c r="G202" s="157"/>
      <c r="H202" s="59"/>
    </row>
    <row r="203" spans="2:8" ht="12.75">
      <c r="B203" s="155"/>
      <c r="C203" s="61" t="s">
        <v>494</v>
      </c>
      <c r="D203" s="89"/>
      <c r="E203" s="89"/>
      <c r="F203" s="89"/>
      <c r="G203" s="89"/>
      <c r="H203" s="90"/>
    </row>
    <row r="204" spans="2:8" ht="12.75">
      <c r="B204" s="88"/>
      <c r="C204" s="61" t="s">
        <v>493</v>
      </c>
      <c r="D204" s="89"/>
      <c r="E204" s="89"/>
      <c r="F204" s="89"/>
      <c r="G204" s="89"/>
      <c r="H204" s="90"/>
    </row>
    <row r="205" spans="2:8" ht="12.75">
      <c r="B205" s="88"/>
      <c r="C205" s="61"/>
      <c r="D205" s="89"/>
      <c r="E205" s="89"/>
      <c r="F205" s="89"/>
      <c r="G205" s="89"/>
      <c r="H205" s="90"/>
    </row>
    <row r="206" spans="2:8" ht="12.75">
      <c r="B206" s="156" t="s">
        <v>495</v>
      </c>
      <c r="C206" s="61" t="s">
        <v>496</v>
      </c>
      <c r="D206" s="89"/>
      <c r="E206" s="89"/>
      <c r="F206" s="89"/>
      <c r="G206" s="89"/>
      <c r="H206" s="90"/>
    </row>
    <row r="207" spans="2:8" ht="12.75">
      <c r="B207" s="88"/>
      <c r="C207" s="61" t="s">
        <v>497</v>
      </c>
      <c r="D207" s="89"/>
      <c r="E207" s="89"/>
      <c r="F207" s="89"/>
      <c r="G207" s="89"/>
      <c r="H207" s="90"/>
    </row>
    <row r="208" spans="2:8" ht="12.75">
      <c r="B208" s="91"/>
      <c r="C208" s="158"/>
      <c r="D208" s="92"/>
      <c r="E208" s="92"/>
      <c r="F208" s="92"/>
      <c r="G208" s="92"/>
      <c r="H208" s="66"/>
    </row>
  </sheetData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Texas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2" customFormat="1" ht="46.5" customHeight="1">
      <c r="A1" s="23" t="s">
        <v>186</v>
      </c>
      <c r="B1" s="23" t="s">
        <v>187</v>
      </c>
      <c r="C1" s="23" t="s">
        <v>188</v>
      </c>
      <c r="D1" s="23" t="s">
        <v>189</v>
      </c>
      <c r="E1" s="23" t="s">
        <v>190</v>
      </c>
      <c r="F1" s="23" t="s">
        <v>191</v>
      </c>
      <c r="G1" s="23" t="s">
        <v>192</v>
      </c>
      <c r="H1" s="23" t="s">
        <v>211</v>
      </c>
      <c r="I1" s="23" t="s">
        <v>210</v>
      </c>
    </row>
    <row r="2" spans="1:10" ht="12.75" customHeight="1">
      <c r="A2" s="29" t="s">
        <v>264</v>
      </c>
      <c r="B2" s="98" t="s">
        <v>265</v>
      </c>
      <c r="C2" s="98" t="s">
        <v>266</v>
      </c>
      <c r="D2" s="29">
        <v>5</v>
      </c>
      <c r="E2" s="29" t="s">
        <v>165</v>
      </c>
      <c r="F2" s="98">
        <v>0</v>
      </c>
      <c r="G2" s="29" t="s">
        <v>138</v>
      </c>
      <c r="H2" s="29">
        <v>0</v>
      </c>
      <c r="I2" s="29" t="s">
        <v>138</v>
      </c>
      <c r="J2" s="27"/>
    </row>
    <row r="3" spans="1:10" ht="12.75" customHeight="1">
      <c r="A3" s="29" t="s">
        <v>264</v>
      </c>
      <c r="B3" s="98" t="s">
        <v>267</v>
      </c>
      <c r="C3" s="98" t="s">
        <v>268</v>
      </c>
      <c r="D3" s="29">
        <v>5</v>
      </c>
      <c r="E3" s="29" t="s">
        <v>165</v>
      </c>
      <c r="F3" s="98">
        <v>0</v>
      </c>
      <c r="G3" s="29" t="s">
        <v>138</v>
      </c>
      <c r="H3" s="29">
        <v>0</v>
      </c>
      <c r="I3" s="29" t="s">
        <v>138</v>
      </c>
      <c r="J3" s="27"/>
    </row>
    <row r="4" spans="1:10" ht="12.75" customHeight="1">
      <c r="A4" s="29" t="s">
        <v>264</v>
      </c>
      <c r="B4" s="98" t="s">
        <v>269</v>
      </c>
      <c r="C4" s="98" t="s">
        <v>270</v>
      </c>
      <c r="D4" s="29">
        <v>5</v>
      </c>
      <c r="E4" s="29" t="s">
        <v>165</v>
      </c>
      <c r="F4" s="98">
        <v>0</v>
      </c>
      <c r="G4" s="29" t="s">
        <v>138</v>
      </c>
      <c r="H4" s="29">
        <v>0</v>
      </c>
      <c r="I4" s="29" t="s">
        <v>138</v>
      </c>
      <c r="J4" s="27"/>
    </row>
    <row r="5" spans="1:10" ht="12.75" customHeight="1">
      <c r="A5" s="29" t="s">
        <v>264</v>
      </c>
      <c r="B5" s="98" t="s">
        <v>271</v>
      </c>
      <c r="C5" s="98" t="s">
        <v>272</v>
      </c>
      <c r="D5" s="29">
        <v>5</v>
      </c>
      <c r="E5" s="29" t="s">
        <v>165</v>
      </c>
      <c r="F5" s="98">
        <v>0</v>
      </c>
      <c r="G5" s="29" t="s">
        <v>138</v>
      </c>
      <c r="H5" s="29">
        <v>0</v>
      </c>
      <c r="I5" s="29" t="s">
        <v>138</v>
      </c>
      <c r="J5" s="27"/>
    </row>
    <row r="6" spans="1:10" ht="12.75" customHeight="1">
      <c r="A6" s="29" t="s">
        <v>264</v>
      </c>
      <c r="B6" s="98" t="s">
        <v>273</v>
      </c>
      <c r="C6" s="98" t="s">
        <v>274</v>
      </c>
      <c r="D6" s="29">
        <v>5</v>
      </c>
      <c r="E6" s="29" t="s">
        <v>165</v>
      </c>
      <c r="F6" s="98">
        <v>0</v>
      </c>
      <c r="G6" s="29" t="s">
        <v>138</v>
      </c>
      <c r="H6" s="29">
        <v>0</v>
      </c>
      <c r="I6" s="29" t="s">
        <v>138</v>
      </c>
      <c r="J6" s="29"/>
    </row>
    <row r="7" spans="1:10" ht="12.75" customHeight="1">
      <c r="A7" s="29" t="s">
        <v>264</v>
      </c>
      <c r="B7" s="98" t="s">
        <v>275</v>
      </c>
      <c r="C7" s="98" t="s">
        <v>276</v>
      </c>
      <c r="D7" s="29">
        <v>5</v>
      </c>
      <c r="E7" s="29" t="s">
        <v>165</v>
      </c>
      <c r="F7" s="98">
        <v>0</v>
      </c>
      <c r="G7" s="29" t="s">
        <v>138</v>
      </c>
      <c r="H7" s="29">
        <v>0</v>
      </c>
      <c r="I7" s="29" t="s">
        <v>138</v>
      </c>
      <c r="J7" s="29"/>
    </row>
    <row r="8" spans="1:10" ht="12.75" customHeight="1">
      <c r="A8" s="29" t="s">
        <v>264</v>
      </c>
      <c r="B8" s="98" t="s">
        <v>277</v>
      </c>
      <c r="C8" s="98" t="s">
        <v>278</v>
      </c>
      <c r="D8" s="29">
        <v>5</v>
      </c>
      <c r="E8" s="29" t="s">
        <v>165</v>
      </c>
      <c r="F8" s="98">
        <v>0</v>
      </c>
      <c r="G8" s="29" t="s">
        <v>138</v>
      </c>
      <c r="H8" s="29">
        <v>0</v>
      </c>
      <c r="I8" s="29" t="s">
        <v>138</v>
      </c>
      <c r="J8" s="27"/>
    </row>
    <row r="9" spans="1:10" ht="12.75" customHeight="1">
      <c r="A9" s="29" t="s">
        <v>264</v>
      </c>
      <c r="B9" s="98" t="s">
        <v>279</v>
      </c>
      <c r="C9" s="98" t="s">
        <v>280</v>
      </c>
      <c r="D9" s="29">
        <v>5</v>
      </c>
      <c r="E9" s="29" t="s">
        <v>165</v>
      </c>
      <c r="F9" s="98">
        <v>0</v>
      </c>
      <c r="G9" s="29" t="s">
        <v>138</v>
      </c>
      <c r="H9" s="29">
        <v>0</v>
      </c>
      <c r="I9" s="29" t="s">
        <v>138</v>
      </c>
      <c r="J9" s="29"/>
    </row>
    <row r="10" spans="1:10" ht="12.75" customHeight="1">
      <c r="A10" s="32" t="s">
        <v>264</v>
      </c>
      <c r="B10" s="32" t="s">
        <v>281</v>
      </c>
      <c r="C10" s="32" t="s">
        <v>282</v>
      </c>
      <c r="D10" s="32">
        <v>5</v>
      </c>
      <c r="E10" s="32" t="s">
        <v>165</v>
      </c>
      <c r="F10" s="32">
        <v>4</v>
      </c>
      <c r="G10" s="32" t="s">
        <v>138</v>
      </c>
      <c r="H10" s="32">
        <v>2</v>
      </c>
      <c r="I10" s="32" t="s">
        <v>138</v>
      </c>
      <c r="J10" s="29"/>
    </row>
    <row r="11" spans="1:10" ht="12.75" customHeight="1">
      <c r="A11" s="29"/>
      <c r="B11" s="30">
        <f>COUNTA(B2:B10)</f>
        <v>9</v>
      </c>
      <c r="C11" s="30"/>
      <c r="D11" s="30"/>
      <c r="E11" s="30"/>
      <c r="F11" s="30">
        <f>COUNTIF(F2:F10,"&gt;0")</f>
        <v>1</v>
      </c>
      <c r="G11" s="30">
        <f>COUNTIF(G2:G10,"&gt;0")</f>
        <v>0</v>
      </c>
      <c r="H11" s="30">
        <f>COUNTIF(H2:H10,"&gt;0")</f>
        <v>1</v>
      </c>
      <c r="I11" s="29"/>
      <c r="J11" s="29"/>
    </row>
    <row r="12" spans="1:10" ht="12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2.75" customHeight="1">
      <c r="A13" s="29" t="s">
        <v>283</v>
      </c>
      <c r="B13" s="29" t="s">
        <v>284</v>
      </c>
      <c r="C13" s="29" t="s">
        <v>285</v>
      </c>
      <c r="D13" s="29">
        <v>5</v>
      </c>
      <c r="E13" s="29" t="s">
        <v>165</v>
      </c>
      <c r="F13" s="29">
        <v>4</v>
      </c>
      <c r="G13" s="29" t="s">
        <v>138</v>
      </c>
      <c r="H13" s="29">
        <v>2</v>
      </c>
      <c r="I13" s="29" t="s">
        <v>138</v>
      </c>
      <c r="J13" s="27"/>
    </row>
    <row r="14" spans="1:10" ht="12.75" customHeight="1">
      <c r="A14" s="29" t="s">
        <v>283</v>
      </c>
      <c r="B14" s="98" t="s">
        <v>286</v>
      </c>
      <c r="C14" s="98" t="s">
        <v>287</v>
      </c>
      <c r="D14" s="29">
        <v>5</v>
      </c>
      <c r="E14" s="29" t="s">
        <v>165</v>
      </c>
      <c r="F14" s="98">
        <v>0</v>
      </c>
      <c r="G14" s="29" t="s">
        <v>138</v>
      </c>
      <c r="H14" s="29">
        <v>0</v>
      </c>
      <c r="I14" s="29" t="s">
        <v>138</v>
      </c>
      <c r="J14" s="27"/>
    </row>
    <row r="15" spans="1:10" ht="12.75" customHeight="1">
      <c r="A15" s="96" t="s">
        <v>283</v>
      </c>
      <c r="B15" s="96" t="s">
        <v>288</v>
      </c>
      <c r="C15" s="96" t="s">
        <v>289</v>
      </c>
      <c r="D15" s="96">
        <v>5</v>
      </c>
      <c r="E15" s="96" t="s">
        <v>165</v>
      </c>
      <c r="F15" s="96">
        <v>4</v>
      </c>
      <c r="G15" s="96" t="s">
        <v>138</v>
      </c>
      <c r="H15" s="96">
        <v>2</v>
      </c>
      <c r="I15" s="96" t="s">
        <v>138</v>
      </c>
      <c r="J15" s="27"/>
    </row>
    <row r="16" spans="1:10" ht="12.75" customHeight="1">
      <c r="A16" s="29" t="s">
        <v>283</v>
      </c>
      <c r="B16" s="98" t="s">
        <v>290</v>
      </c>
      <c r="C16" s="98" t="s">
        <v>291</v>
      </c>
      <c r="D16" s="29">
        <v>5</v>
      </c>
      <c r="E16" s="29" t="s">
        <v>165</v>
      </c>
      <c r="F16" s="98">
        <v>0</v>
      </c>
      <c r="G16" s="29" t="s">
        <v>138</v>
      </c>
      <c r="H16" s="29">
        <v>0</v>
      </c>
      <c r="I16" s="29" t="s">
        <v>138</v>
      </c>
      <c r="J16" s="27"/>
    </row>
    <row r="17" spans="1:10" ht="12.75" customHeight="1">
      <c r="A17" s="29" t="s">
        <v>283</v>
      </c>
      <c r="B17" s="29" t="s">
        <v>292</v>
      </c>
      <c r="C17" s="29" t="s">
        <v>293</v>
      </c>
      <c r="D17" s="29">
        <v>5</v>
      </c>
      <c r="E17" s="29" t="s">
        <v>165</v>
      </c>
      <c r="F17" s="29">
        <v>4</v>
      </c>
      <c r="G17" s="29" t="s">
        <v>138</v>
      </c>
      <c r="H17" s="29">
        <v>2</v>
      </c>
      <c r="I17" s="29" t="s">
        <v>138</v>
      </c>
      <c r="J17" s="27"/>
    </row>
    <row r="18" spans="1:10" ht="12.75" customHeight="1">
      <c r="A18" s="29" t="s">
        <v>283</v>
      </c>
      <c r="B18" s="98" t="s">
        <v>294</v>
      </c>
      <c r="C18" s="98" t="s">
        <v>295</v>
      </c>
      <c r="D18" s="29">
        <v>5</v>
      </c>
      <c r="E18" s="29" t="s">
        <v>165</v>
      </c>
      <c r="F18" s="98">
        <v>0</v>
      </c>
      <c r="G18" s="29" t="s">
        <v>138</v>
      </c>
      <c r="H18" s="29">
        <v>0</v>
      </c>
      <c r="I18" s="29" t="s">
        <v>138</v>
      </c>
      <c r="J18" s="27"/>
    </row>
    <row r="19" spans="1:10" ht="12.75" customHeight="1">
      <c r="A19" s="29" t="s">
        <v>283</v>
      </c>
      <c r="B19" s="98" t="s">
        <v>296</v>
      </c>
      <c r="C19" s="98" t="s">
        <v>297</v>
      </c>
      <c r="D19" s="29">
        <v>5</v>
      </c>
      <c r="E19" s="29" t="s">
        <v>165</v>
      </c>
      <c r="F19" s="98">
        <v>0</v>
      </c>
      <c r="G19" s="29" t="s">
        <v>138</v>
      </c>
      <c r="H19" s="29">
        <v>0</v>
      </c>
      <c r="I19" s="29" t="s">
        <v>138</v>
      </c>
      <c r="J19" s="27"/>
    </row>
    <row r="20" spans="1:10" ht="12.75" customHeight="1">
      <c r="A20" s="29" t="s">
        <v>283</v>
      </c>
      <c r="B20" s="98" t="s">
        <v>298</v>
      </c>
      <c r="C20" s="98" t="s">
        <v>299</v>
      </c>
      <c r="D20" s="29">
        <v>5</v>
      </c>
      <c r="E20" s="29" t="s">
        <v>165</v>
      </c>
      <c r="F20" s="98">
        <v>0</v>
      </c>
      <c r="G20" s="29" t="s">
        <v>138</v>
      </c>
      <c r="H20" s="29">
        <v>0</v>
      </c>
      <c r="I20" s="29" t="s">
        <v>138</v>
      </c>
      <c r="J20" s="27"/>
    </row>
    <row r="21" spans="1:10" ht="12.75" customHeight="1">
      <c r="A21" s="29" t="s">
        <v>283</v>
      </c>
      <c r="B21" s="29" t="s">
        <v>300</v>
      </c>
      <c r="C21" s="29" t="s">
        <v>301</v>
      </c>
      <c r="D21" s="29">
        <v>5</v>
      </c>
      <c r="E21" s="29" t="s">
        <v>165</v>
      </c>
      <c r="F21" s="29">
        <v>4</v>
      </c>
      <c r="G21" s="29" t="s">
        <v>138</v>
      </c>
      <c r="H21" s="29">
        <v>2</v>
      </c>
      <c r="I21" s="29" t="s">
        <v>138</v>
      </c>
      <c r="J21" s="27"/>
    </row>
    <row r="22" spans="1:10" ht="12.75" customHeight="1">
      <c r="A22" s="32" t="s">
        <v>283</v>
      </c>
      <c r="B22" s="128" t="s">
        <v>302</v>
      </c>
      <c r="C22" s="128" t="s">
        <v>303</v>
      </c>
      <c r="D22" s="32">
        <v>5</v>
      </c>
      <c r="E22" s="32" t="s">
        <v>165</v>
      </c>
      <c r="F22" s="128">
        <v>0</v>
      </c>
      <c r="G22" s="32" t="s">
        <v>138</v>
      </c>
      <c r="H22" s="32">
        <v>0</v>
      </c>
      <c r="I22" s="32" t="s">
        <v>138</v>
      </c>
      <c r="J22" s="27"/>
    </row>
    <row r="23" spans="1:10" ht="12.75" customHeight="1">
      <c r="A23" s="29"/>
      <c r="B23" s="30">
        <f>COUNTA(B13:B22)</f>
        <v>10</v>
      </c>
      <c r="C23" s="30"/>
      <c r="D23" s="30"/>
      <c r="E23" s="30"/>
      <c r="F23" s="30">
        <f>COUNTIF(F13:F22,"&gt;0")</f>
        <v>4</v>
      </c>
      <c r="G23" s="30">
        <f>COUNTIF(G13:G22,"&gt;0")</f>
        <v>0</v>
      </c>
      <c r="H23" s="30">
        <f>COUNTIF(H13:H22,"&gt;0")</f>
        <v>4</v>
      </c>
      <c r="I23" s="29"/>
      <c r="J23" s="29"/>
    </row>
    <row r="24" spans="1:10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2.75" customHeight="1">
      <c r="A25" s="29" t="s">
        <v>304</v>
      </c>
      <c r="B25" s="98" t="s">
        <v>305</v>
      </c>
      <c r="C25" s="98" t="s">
        <v>306</v>
      </c>
      <c r="D25" s="29">
        <v>5</v>
      </c>
      <c r="E25" s="29" t="s">
        <v>165</v>
      </c>
      <c r="F25" s="98">
        <v>0</v>
      </c>
      <c r="G25" s="29" t="s">
        <v>138</v>
      </c>
      <c r="H25" s="29">
        <v>0</v>
      </c>
      <c r="I25" s="29" t="s">
        <v>138</v>
      </c>
      <c r="J25" s="27"/>
    </row>
    <row r="26" spans="1:10" ht="12.75" customHeight="1">
      <c r="A26" s="29" t="s">
        <v>304</v>
      </c>
      <c r="B26" s="98" t="s">
        <v>307</v>
      </c>
      <c r="C26" s="98" t="s">
        <v>308</v>
      </c>
      <c r="D26" s="29">
        <v>5</v>
      </c>
      <c r="E26" s="29" t="s">
        <v>165</v>
      </c>
      <c r="F26" s="98">
        <v>0</v>
      </c>
      <c r="G26" s="29" t="s">
        <v>138</v>
      </c>
      <c r="H26" s="29">
        <v>0</v>
      </c>
      <c r="I26" s="29" t="s">
        <v>138</v>
      </c>
      <c r="J26" s="27"/>
    </row>
    <row r="27" spans="1:10" ht="12.75" customHeight="1">
      <c r="A27" s="29" t="s">
        <v>304</v>
      </c>
      <c r="B27" s="98" t="s">
        <v>309</v>
      </c>
      <c r="C27" s="98" t="s">
        <v>310</v>
      </c>
      <c r="D27" s="29">
        <v>5</v>
      </c>
      <c r="E27" s="29" t="s">
        <v>165</v>
      </c>
      <c r="F27" s="98">
        <v>0</v>
      </c>
      <c r="G27" s="29" t="s">
        <v>138</v>
      </c>
      <c r="H27" s="29">
        <v>0</v>
      </c>
      <c r="I27" s="29" t="s">
        <v>138</v>
      </c>
      <c r="J27" s="27"/>
    </row>
    <row r="28" spans="1:10" ht="12.75" customHeight="1">
      <c r="A28" s="29" t="s">
        <v>304</v>
      </c>
      <c r="B28" s="98" t="s">
        <v>311</v>
      </c>
      <c r="C28" s="98" t="s">
        <v>312</v>
      </c>
      <c r="D28" s="29">
        <v>5</v>
      </c>
      <c r="E28" s="29" t="s">
        <v>165</v>
      </c>
      <c r="F28" s="98">
        <v>0</v>
      </c>
      <c r="G28" s="29" t="s">
        <v>138</v>
      </c>
      <c r="H28" s="29">
        <v>0</v>
      </c>
      <c r="I28" s="29" t="s">
        <v>138</v>
      </c>
      <c r="J28" s="27"/>
    </row>
    <row r="29" spans="1:10" ht="12.75" customHeight="1">
      <c r="A29" s="29" t="s">
        <v>304</v>
      </c>
      <c r="B29" s="98" t="s">
        <v>313</v>
      </c>
      <c r="C29" s="98" t="s">
        <v>314</v>
      </c>
      <c r="D29" s="29">
        <v>5</v>
      </c>
      <c r="E29" s="29" t="s">
        <v>165</v>
      </c>
      <c r="F29" s="98">
        <v>0</v>
      </c>
      <c r="G29" s="29" t="s">
        <v>138</v>
      </c>
      <c r="H29" s="29">
        <v>0</v>
      </c>
      <c r="I29" s="29" t="s">
        <v>138</v>
      </c>
      <c r="J29" s="27"/>
    </row>
    <row r="30" spans="1:10" ht="12.75" customHeight="1">
      <c r="A30" s="29" t="s">
        <v>304</v>
      </c>
      <c r="B30" s="98" t="s">
        <v>315</v>
      </c>
      <c r="C30" s="98" t="s">
        <v>316</v>
      </c>
      <c r="D30" s="29">
        <v>5</v>
      </c>
      <c r="E30" s="29" t="s">
        <v>165</v>
      </c>
      <c r="F30" s="98">
        <v>0</v>
      </c>
      <c r="G30" s="29" t="s">
        <v>138</v>
      </c>
      <c r="H30" s="29">
        <v>0</v>
      </c>
      <c r="I30" s="29" t="s">
        <v>138</v>
      </c>
      <c r="J30" s="27"/>
    </row>
    <row r="31" spans="1:10" ht="12.75" customHeight="1">
      <c r="A31" s="29" t="s">
        <v>304</v>
      </c>
      <c r="B31" s="98" t="s">
        <v>317</v>
      </c>
      <c r="C31" s="98" t="s">
        <v>318</v>
      </c>
      <c r="D31" s="29">
        <v>5</v>
      </c>
      <c r="E31" s="29" t="s">
        <v>165</v>
      </c>
      <c r="F31" s="98">
        <v>0</v>
      </c>
      <c r="G31" s="29" t="s">
        <v>138</v>
      </c>
      <c r="H31" s="29">
        <v>0</v>
      </c>
      <c r="I31" s="29" t="s">
        <v>138</v>
      </c>
      <c r="J31" s="27"/>
    </row>
    <row r="32" spans="1:10" ht="12.75" customHeight="1">
      <c r="A32" s="29" t="s">
        <v>304</v>
      </c>
      <c r="B32" s="98" t="s">
        <v>319</v>
      </c>
      <c r="C32" s="98" t="s">
        <v>320</v>
      </c>
      <c r="D32" s="29">
        <v>5</v>
      </c>
      <c r="E32" s="29" t="s">
        <v>165</v>
      </c>
      <c r="F32" s="98">
        <v>0</v>
      </c>
      <c r="G32" s="29" t="s">
        <v>138</v>
      </c>
      <c r="H32" s="29">
        <v>0</v>
      </c>
      <c r="I32" s="29" t="s">
        <v>138</v>
      </c>
      <c r="J32" s="27"/>
    </row>
    <row r="33" spans="1:10" ht="12.75" customHeight="1">
      <c r="A33" s="29" t="s">
        <v>304</v>
      </c>
      <c r="B33" s="98" t="s">
        <v>321</v>
      </c>
      <c r="C33" s="98" t="s">
        <v>322</v>
      </c>
      <c r="D33" s="29">
        <v>5</v>
      </c>
      <c r="E33" s="29" t="s">
        <v>165</v>
      </c>
      <c r="F33" s="98">
        <v>0</v>
      </c>
      <c r="G33" s="29" t="s">
        <v>138</v>
      </c>
      <c r="H33" s="29">
        <v>0</v>
      </c>
      <c r="I33" s="29" t="s">
        <v>138</v>
      </c>
      <c r="J33" s="27"/>
    </row>
    <row r="34" spans="1:10" ht="12.75" customHeight="1">
      <c r="A34" s="29" t="s">
        <v>304</v>
      </c>
      <c r="B34" s="98" t="s">
        <v>323</v>
      </c>
      <c r="C34" s="98" t="s">
        <v>324</v>
      </c>
      <c r="D34" s="29">
        <v>5</v>
      </c>
      <c r="E34" s="29" t="s">
        <v>165</v>
      </c>
      <c r="F34" s="98">
        <v>0</v>
      </c>
      <c r="G34" s="29" t="s">
        <v>138</v>
      </c>
      <c r="H34" s="29">
        <v>0</v>
      </c>
      <c r="I34" s="29" t="s">
        <v>138</v>
      </c>
      <c r="J34" s="27"/>
    </row>
    <row r="35" spans="1:10" ht="12.75" customHeight="1">
      <c r="A35" s="29" t="s">
        <v>304</v>
      </c>
      <c r="B35" s="98" t="s">
        <v>325</v>
      </c>
      <c r="C35" s="98" t="s">
        <v>326</v>
      </c>
      <c r="D35" s="29">
        <v>5</v>
      </c>
      <c r="E35" s="29" t="s">
        <v>165</v>
      </c>
      <c r="F35" s="98">
        <v>0</v>
      </c>
      <c r="G35" s="29" t="s">
        <v>138</v>
      </c>
      <c r="H35" s="29">
        <v>0</v>
      </c>
      <c r="I35" s="29" t="s">
        <v>138</v>
      </c>
      <c r="J35" s="29"/>
    </row>
    <row r="36" spans="1:10" ht="12.75" customHeight="1">
      <c r="A36" s="29" t="s">
        <v>304</v>
      </c>
      <c r="B36" s="98" t="s">
        <v>327</v>
      </c>
      <c r="C36" s="98" t="s">
        <v>328</v>
      </c>
      <c r="D36" s="29">
        <v>5</v>
      </c>
      <c r="E36" s="29" t="s">
        <v>165</v>
      </c>
      <c r="F36" s="98">
        <v>0</v>
      </c>
      <c r="G36" s="29" t="s">
        <v>138</v>
      </c>
      <c r="H36" s="29">
        <v>0</v>
      </c>
      <c r="I36" s="29" t="s">
        <v>138</v>
      </c>
      <c r="J36" s="40"/>
    </row>
    <row r="37" spans="1:10" ht="12.75" customHeight="1">
      <c r="A37" s="29" t="s">
        <v>304</v>
      </c>
      <c r="B37" s="98" t="s">
        <v>329</v>
      </c>
      <c r="C37" s="98" t="s">
        <v>330</v>
      </c>
      <c r="D37" s="29">
        <v>5</v>
      </c>
      <c r="E37" s="29" t="s">
        <v>165</v>
      </c>
      <c r="F37" s="98">
        <v>0</v>
      </c>
      <c r="G37" s="29" t="s">
        <v>138</v>
      </c>
      <c r="H37" s="29">
        <v>0</v>
      </c>
      <c r="I37" s="29" t="s">
        <v>138</v>
      </c>
      <c r="J37" s="27"/>
    </row>
    <row r="38" spans="1:10" ht="12.75" customHeight="1">
      <c r="A38" s="29" t="s">
        <v>304</v>
      </c>
      <c r="B38" s="98" t="s">
        <v>331</v>
      </c>
      <c r="C38" s="98" t="s">
        <v>332</v>
      </c>
      <c r="D38" s="29">
        <v>5</v>
      </c>
      <c r="E38" s="29" t="s">
        <v>165</v>
      </c>
      <c r="F38" s="98">
        <v>0</v>
      </c>
      <c r="G38" s="29" t="s">
        <v>138</v>
      </c>
      <c r="H38" s="29">
        <v>0</v>
      </c>
      <c r="I38" s="29" t="s">
        <v>138</v>
      </c>
      <c r="J38" s="27"/>
    </row>
    <row r="39" spans="1:10" ht="12.75" customHeight="1">
      <c r="A39" s="29" t="s">
        <v>304</v>
      </c>
      <c r="B39" s="98" t="s">
        <v>333</v>
      </c>
      <c r="C39" s="98" t="s">
        <v>334</v>
      </c>
      <c r="D39" s="29">
        <v>5</v>
      </c>
      <c r="E39" s="29" t="s">
        <v>165</v>
      </c>
      <c r="F39" s="98">
        <v>0</v>
      </c>
      <c r="G39" s="29" t="s">
        <v>138</v>
      </c>
      <c r="H39" s="29">
        <v>0</v>
      </c>
      <c r="I39" s="29" t="s">
        <v>138</v>
      </c>
      <c r="J39" s="27"/>
    </row>
    <row r="40" spans="1:10" ht="12.75" customHeight="1">
      <c r="A40" s="29" t="s">
        <v>304</v>
      </c>
      <c r="B40" s="98" t="s">
        <v>335</v>
      </c>
      <c r="C40" s="98" t="s">
        <v>336</v>
      </c>
      <c r="D40" s="29">
        <v>5</v>
      </c>
      <c r="E40" s="29" t="s">
        <v>165</v>
      </c>
      <c r="F40" s="98">
        <v>0</v>
      </c>
      <c r="G40" s="29" t="s">
        <v>138</v>
      </c>
      <c r="H40" s="29">
        <v>0</v>
      </c>
      <c r="I40" s="29" t="s">
        <v>138</v>
      </c>
      <c r="J40" s="27"/>
    </row>
    <row r="41" spans="1:10" ht="12.75" customHeight="1">
      <c r="A41" s="29" t="s">
        <v>304</v>
      </c>
      <c r="B41" s="98" t="s">
        <v>337</v>
      </c>
      <c r="C41" s="98" t="s">
        <v>338</v>
      </c>
      <c r="D41" s="29">
        <v>5</v>
      </c>
      <c r="E41" s="29" t="s">
        <v>165</v>
      </c>
      <c r="F41" s="98">
        <v>0</v>
      </c>
      <c r="G41" s="29" t="s">
        <v>138</v>
      </c>
      <c r="H41" s="29">
        <v>0</v>
      </c>
      <c r="I41" s="29" t="s">
        <v>138</v>
      </c>
      <c r="J41" s="27"/>
    </row>
    <row r="42" spans="1:10" ht="12.75" customHeight="1">
      <c r="A42" s="32" t="s">
        <v>304</v>
      </c>
      <c r="B42" s="128" t="s">
        <v>339</v>
      </c>
      <c r="C42" s="128" t="s">
        <v>340</v>
      </c>
      <c r="D42" s="32">
        <v>5</v>
      </c>
      <c r="E42" s="32" t="s">
        <v>165</v>
      </c>
      <c r="F42" s="128">
        <v>0</v>
      </c>
      <c r="G42" s="32" t="s">
        <v>138</v>
      </c>
      <c r="H42" s="32">
        <v>0</v>
      </c>
      <c r="I42" s="32" t="s">
        <v>138</v>
      </c>
      <c r="J42" s="27"/>
    </row>
    <row r="43" spans="1:10" ht="12.75" customHeight="1">
      <c r="A43" s="29"/>
      <c r="B43" s="30">
        <f>COUNTA(B25:B42)</f>
        <v>18</v>
      </c>
      <c r="C43" s="30"/>
      <c r="D43" s="30"/>
      <c r="E43" s="30"/>
      <c r="F43" s="30">
        <f>COUNTIF(F24:F42,"&gt;0")</f>
        <v>0</v>
      </c>
      <c r="G43" s="30">
        <f>COUNTIF(G24:G42,"&gt;0")</f>
        <v>0</v>
      </c>
      <c r="H43" s="30">
        <f>COUNTIF(H24:H42,"&gt;0")</f>
        <v>0</v>
      </c>
      <c r="I43" s="29"/>
      <c r="J43" s="29"/>
    </row>
    <row r="44" spans="1:10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2.75" customHeight="1">
      <c r="A45" s="29" t="s">
        <v>341</v>
      </c>
      <c r="B45" s="29" t="s">
        <v>342</v>
      </c>
      <c r="C45" s="29" t="s">
        <v>343</v>
      </c>
      <c r="D45" s="29">
        <v>5</v>
      </c>
      <c r="E45" s="29" t="s">
        <v>165</v>
      </c>
      <c r="F45" s="29">
        <v>4</v>
      </c>
      <c r="G45" s="29" t="s">
        <v>138</v>
      </c>
      <c r="H45" s="29">
        <v>2</v>
      </c>
      <c r="I45" s="29" t="s">
        <v>138</v>
      </c>
      <c r="J45" s="27"/>
    </row>
    <row r="46" spans="1:10" ht="12.75" customHeight="1">
      <c r="A46" s="29" t="s">
        <v>341</v>
      </c>
      <c r="B46" s="29" t="s">
        <v>344</v>
      </c>
      <c r="C46" s="29" t="s">
        <v>345</v>
      </c>
      <c r="D46" s="29">
        <v>5</v>
      </c>
      <c r="E46" s="29" t="s">
        <v>165</v>
      </c>
      <c r="F46" s="29">
        <v>4</v>
      </c>
      <c r="G46" s="29" t="s">
        <v>138</v>
      </c>
      <c r="H46" s="29">
        <v>2</v>
      </c>
      <c r="I46" s="29" t="s">
        <v>138</v>
      </c>
      <c r="J46" s="27"/>
    </row>
    <row r="47" spans="1:10" ht="12.75" customHeight="1">
      <c r="A47" s="96" t="s">
        <v>341</v>
      </c>
      <c r="B47" s="96" t="s">
        <v>346</v>
      </c>
      <c r="C47" s="96" t="s">
        <v>347</v>
      </c>
      <c r="D47" s="96">
        <v>5</v>
      </c>
      <c r="E47" s="96" t="s">
        <v>165</v>
      </c>
      <c r="F47" s="96">
        <v>4</v>
      </c>
      <c r="G47" s="96" t="s">
        <v>138</v>
      </c>
      <c r="H47" s="96">
        <v>2</v>
      </c>
      <c r="I47" s="96" t="s">
        <v>138</v>
      </c>
      <c r="J47" s="27"/>
    </row>
    <row r="48" spans="1:10" ht="12.75" customHeight="1">
      <c r="A48" s="29" t="s">
        <v>341</v>
      </c>
      <c r="B48" s="29" t="s">
        <v>348</v>
      </c>
      <c r="C48" s="29" t="s">
        <v>349</v>
      </c>
      <c r="D48" s="29">
        <v>5</v>
      </c>
      <c r="E48" s="29" t="s">
        <v>165</v>
      </c>
      <c r="F48" s="29">
        <v>4</v>
      </c>
      <c r="G48" s="29" t="s">
        <v>138</v>
      </c>
      <c r="H48" s="29">
        <v>2</v>
      </c>
      <c r="I48" s="29" t="s">
        <v>138</v>
      </c>
      <c r="J48" s="27"/>
    </row>
    <row r="49" spans="1:10" ht="12.75" customHeight="1">
      <c r="A49" s="29" t="s">
        <v>341</v>
      </c>
      <c r="B49" s="29" t="s">
        <v>350</v>
      </c>
      <c r="C49" s="29" t="s">
        <v>351</v>
      </c>
      <c r="D49" s="29">
        <v>5</v>
      </c>
      <c r="E49" s="29" t="s">
        <v>165</v>
      </c>
      <c r="F49" s="29">
        <v>4</v>
      </c>
      <c r="G49" s="29" t="s">
        <v>138</v>
      </c>
      <c r="H49" s="29">
        <v>2</v>
      </c>
      <c r="I49" s="29" t="s">
        <v>138</v>
      </c>
      <c r="J49" s="27"/>
    </row>
    <row r="50" spans="1:10" ht="12.75" customHeight="1">
      <c r="A50" s="29" t="s">
        <v>341</v>
      </c>
      <c r="B50" s="29" t="s">
        <v>352</v>
      </c>
      <c r="C50" s="29" t="s">
        <v>353</v>
      </c>
      <c r="D50" s="29">
        <v>5</v>
      </c>
      <c r="E50" s="29" t="s">
        <v>165</v>
      </c>
      <c r="F50" s="29">
        <v>4</v>
      </c>
      <c r="G50" s="29" t="s">
        <v>138</v>
      </c>
      <c r="H50" s="29">
        <v>2</v>
      </c>
      <c r="I50" s="29" t="s">
        <v>138</v>
      </c>
      <c r="J50" s="27"/>
    </row>
    <row r="51" spans="1:10" ht="12.75" customHeight="1">
      <c r="A51" s="29" t="s">
        <v>341</v>
      </c>
      <c r="B51" s="29" t="s">
        <v>354</v>
      </c>
      <c r="C51" s="29" t="s">
        <v>355</v>
      </c>
      <c r="D51" s="29">
        <v>5</v>
      </c>
      <c r="E51" s="29" t="s">
        <v>165</v>
      </c>
      <c r="F51" s="29">
        <v>4</v>
      </c>
      <c r="G51" s="29" t="s">
        <v>138</v>
      </c>
      <c r="H51" s="29">
        <v>2</v>
      </c>
      <c r="I51" s="29" t="s">
        <v>138</v>
      </c>
      <c r="J51" s="29"/>
    </row>
    <row r="52" spans="1:10" ht="12.75" customHeight="1">
      <c r="A52" s="29" t="s">
        <v>341</v>
      </c>
      <c r="B52" s="98" t="s">
        <v>356</v>
      </c>
      <c r="C52" s="98" t="s">
        <v>357</v>
      </c>
      <c r="D52" s="29">
        <v>5</v>
      </c>
      <c r="E52" s="29" t="s">
        <v>165</v>
      </c>
      <c r="F52" s="98">
        <v>0</v>
      </c>
      <c r="G52" s="29" t="s">
        <v>138</v>
      </c>
      <c r="H52" s="29">
        <v>0</v>
      </c>
      <c r="I52" s="29" t="s">
        <v>138</v>
      </c>
      <c r="J52" s="25"/>
    </row>
    <row r="53" spans="1:10" ht="12.75" customHeight="1">
      <c r="A53" s="29" t="s">
        <v>341</v>
      </c>
      <c r="B53" s="98" t="s">
        <v>358</v>
      </c>
      <c r="C53" s="98" t="s">
        <v>359</v>
      </c>
      <c r="D53" s="29">
        <v>5</v>
      </c>
      <c r="E53" s="29" t="s">
        <v>165</v>
      </c>
      <c r="F53" s="98">
        <v>0</v>
      </c>
      <c r="G53" s="29" t="s">
        <v>138</v>
      </c>
      <c r="H53" s="29">
        <v>0</v>
      </c>
      <c r="I53" s="29" t="s">
        <v>138</v>
      </c>
      <c r="J53" s="27"/>
    </row>
    <row r="54" spans="1:10" ht="12.75" customHeight="1">
      <c r="A54" s="29" t="s">
        <v>341</v>
      </c>
      <c r="B54" s="29" t="s">
        <v>360</v>
      </c>
      <c r="C54" s="29" t="s">
        <v>361</v>
      </c>
      <c r="D54" s="29">
        <v>5</v>
      </c>
      <c r="E54" s="29" t="s">
        <v>165</v>
      </c>
      <c r="F54" s="29">
        <v>4</v>
      </c>
      <c r="G54" s="29" t="s">
        <v>138</v>
      </c>
      <c r="H54" s="29">
        <v>2</v>
      </c>
      <c r="I54" s="29" t="s">
        <v>138</v>
      </c>
      <c r="J54" s="27"/>
    </row>
    <row r="55" spans="1:10" ht="12.75" customHeight="1">
      <c r="A55" s="29" t="s">
        <v>341</v>
      </c>
      <c r="B55" s="98" t="s">
        <v>362</v>
      </c>
      <c r="C55" s="98" t="s">
        <v>363</v>
      </c>
      <c r="D55" s="29">
        <v>5</v>
      </c>
      <c r="E55" s="29" t="s">
        <v>165</v>
      </c>
      <c r="F55" s="98">
        <v>0</v>
      </c>
      <c r="G55" s="29" t="s">
        <v>138</v>
      </c>
      <c r="H55" s="29">
        <v>0</v>
      </c>
      <c r="I55" s="29" t="s">
        <v>138</v>
      </c>
      <c r="J55" s="27"/>
    </row>
    <row r="56" spans="1:10" ht="12.75" customHeight="1">
      <c r="A56" s="97" t="s">
        <v>341</v>
      </c>
      <c r="B56" s="97" t="s">
        <v>364</v>
      </c>
      <c r="C56" s="97" t="s">
        <v>365</v>
      </c>
      <c r="D56" s="97">
        <v>5</v>
      </c>
      <c r="E56" s="97" t="s">
        <v>165</v>
      </c>
      <c r="F56" s="97">
        <v>4</v>
      </c>
      <c r="G56" s="97" t="s">
        <v>138</v>
      </c>
      <c r="H56" s="97">
        <v>2</v>
      </c>
      <c r="I56" s="97" t="s">
        <v>138</v>
      </c>
      <c r="J56" s="27"/>
    </row>
    <row r="57" spans="1:10" ht="12.75" customHeight="1">
      <c r="A57" s="29"/>
      <c r="B57" s="30">
        <f>COUNTA(B45:B56)</f>
        <v>12</v>
      </c>
      <c r="C57" s="30"/>
      <c r="D57" s="30"/>
      <c r="E57" s="30"/>
      <c r="F57" s="30">
        <f>COUNTIF(F45:F56,"&gt;0")</f>
        <v>9</v>
      </c>
      <c r="G57" s="30">
        <f>COUNTIF(G45:G56,"&gt;0")</f>
        <v>0</v>
      </c>
      <c r="H57" s="30">
        <f>COUNTIF(H45:H56,"&gt;0")</f>
        <v>9</v>
      </c>
      <c r="I57" s="29"/>
      <c r="J57" s="40"/>
    </row>
    <row r="58" spans="1:10" ht="12.75" customHeight="1">
      <c r="A58" s="29"/>
      <c r="B58" s="30"/>
      <c r="C58" s="29"/>
      <c r="D58" s="29"/>
      <c r="E58" s="29"/>
      <c r="F58" s="29"/>
      <c r="G58" s="29"/>
      <c r="H58" s="29"/>
      <c r="I58" s="29"/>
      <c r="J58" s="40"/>
    </row>
    <row r="59" spans="1:10" ht="12.75">
      <c r="A59" s="29" t="s">
        <v>366</v>
      </c>
      <c r="B59" s="98" t="s">
        <v>367</v>
      </c>
      <c r="C59" s="98" t="s">
        <v>368</v>
      </c>
      <c r="D59" s="29">
        <v>5</v>
      </c>
      <c r="E59" s="29" t="s">
        <v>165</v>
      </c>
      <c r="F59" s="98">
        <v>0</v>
      </c>
      <c r="G59" s="29" t="s">
        <v>138</v>
      </c>
      <c r="H59" s="29">
        <v>0</v>
      </c>
      <c r="I59" s="29" t="s">
        <v>138</v>
      </c>
      <c r="J59" s="27"/>
    </row>
    <row r="60" spans="1:10" ht="12.75">
      <c r="A60" s="32" t="s">
        <v>366</v>
      </c>
      <c r="B60" s="128" t="s">
        <v>369</v>
      </c>
      <c r="C60" s="128" t="s">
        <v>370</v>
      </c>
      <c r="D60" s="32">
        <v>5</v>
      </c>
      <c r="E60" s="32" t="s">
        <v>165</v>
      </c>
      <c r="F60" s="128">
        <v>0</v>
      </c>
      <c r="G60" s="32" t="s">
        <v>138</v>
      </c>
      <c r="H60" s="32">
        <v>0</v>
      </c>
      <c r="I60" s="32" t="s">
        <v>138</v>
      </c>
      <c r="J60" s="29"/>
    </row>
    <row r="61" spans="1:10" ht="12.75" customHeight="1">
      <c r="A61" s="29"/>
      <c r="B61" s="30">
        <f>COUNTA(B59:B60)</f>
        <v>2</v>
      </c>
      <c r="C61" s="29"/>
      <c r="D61" s="29"/>
      <c r="E61" s="29"/>
      <c r="F61" s="30">
        <f>COUNTIF(F59:F60,"&gt;0")</f>
        <v>0</v>
      </c>
      <c r="G61" s="30">
        <f>COUNTIF(G59:G60,"&gt;0")</f>
        <v>0</v>
      </c>
      <c r="H61" s="30">
        <f>COUNTIF(H59:H60,"&gt;0")</f>
        <v>0</v>
      </c>
      <c r="I61" s="29"/>
      <c r="J61" s="29"/>
    </row>
    <row r="62" spans="1:10" ht="12.75" customHeight="1">
      <c r="A62" s="29"/>
      <c r="B62" s="40"/>
      <c r="C62" s="29"/>
      <c r="D62" s="29"/>
      <c r="E62" s="29"/>
      <c r="F62" s="29"/>
      <c r="G62" s="29"/>
      <c r="H62" s="29"/>
      <c r="I62" s="29"/>
      <c r="J62" s="25"/>
    </row>
    <row r="63" spans="1:10" ht="12.75">
      <c r="A63" s="29" t="s">
        <v>371</v>
      </c>
      <c r="B63" s="29" t="s">
        <v>372</v>
      </c>
      <c r="C63" s="29" t="s">
        <v>373</v>
      </c>
      <c r="D63" s="29">
        <v>5</v>
      </c>
      <c r="E63" s="29" t="s">
        <v>165</v>
      </c>
      <c r="F63" s="29">
        <v>4</v>
      </c>
      <c r="G63" s="29" t="s">
        <v>138</v>
      </c>
      <c r="H63" s="29">
        <v>2</v>
      </c>
      <c r="I63" s="29" t="s">
        <v>138</v>
      </c>
      <c r="J63" s="27"/>
    </row>
    <row r="64" spans="1:10" ht="12.75">
      <c r="A64" s="29" t="s">
        <v>371</v>
      </c>
      <c r="B64" s="29" t="s">
        <v>374</v>
      </c>
      <c r="C64" s="29" t="s">
        <v>375</v>
      </c>
      <c r="D64" s="29">
        <v>5</v>
      </c>
      <c r="E64" s="29" t="s">
        <v>165</v>
      </c>
      <c r="F64" s="29">
        <v>4</v>
      </c>
      <c r="G64" s="29" t="s">
        <v>138</v>
      </c>
      <c r="H64" s="29">
        <v>2</v>
      </c>
      <c r="I64" s="29" t="s">
        <v>138</v>
      </c>
      <c r="J64" s="27"/>
    </row>
    <row r="65" spans="1:10" ht="12.75">
      <c r="A65" s="29" t="s">
        <v>371</v>
      </c>
      <c r="B65" s="29" t="s">
        <v>376</v>
      </c>
      <c r="C65" s="29" t="s">
        <v>377</v>
      </c>
      <c r="D65" s="29">
        <v>5</v>
      </c>
      <c r="E65" s="29" t="s">
        <v>165</v>
      </c>
      <c r="F65" s="29">
        <v>4</v>
      </c>
      <c r="G65" s="29" t="s">
        <v>138</v>
      </c>
      <c r="H65" s="29">
        <v>2</v>
      </c>
      <c r="I65" s="29" t="s">
        <v>138</v>
      </c>
      <c r="J65" s="27"/>
    </row>
    <row r="66" spans="1:10" ht="12.75">
      <c r="A66" s="29" t="s">
        <v>371</v>
      </c>
      <c r="B66" s="29" t="s">
        <v>378</v>
      </c>
      <c r="C66" s="29" t="s">
        <v>379</v>
      </c>
      <c r="D66" s="29">
        <v>5</v>
      </c>
      <c r="E66" s="29" t="s">
        <v>165</v>
      </c>
      <c r="F66" s="29">
        <v>4</v>
      </c>
      <c r="G66" s="29" t="s">
        <v>138</v>
      </c>
      <c r="H66" s="29">
        <v>2</v>
      </c>
      <c r="I66" s="29" t="s">
        <v>138</v>
      </c>
      <c r="J66" s="27"/>
    </row>
    <row r="67" spans="1:10" ht="12.75">
      <c r="A67" s="29" t="s">
        <v>371</v>
      </c>
      <c r="B67" s="98" t="s">
        <v>380</v>
      </c>
      <c r="C67" s="98" t="s">
        <v>381</v>
      </c>
      <c r="D67" s="29">
        <v>5</v>
      </c>
      <c r="E67" s="29" t="s">
        <v>165</v>
      </c>
      <c r="F67" s="98">
        <v>0</v>
      </c>
      <c r="G67" s="29" t="s">
        <v>138</v>
      </c>
      <c r="H67" s="29">
        <v>0</v>
      </c>
      <c r="I67" s="29" t="s">
        <v>138</v>
      </c>
      <c r="J67" s="27"/>
    </row>
    <row r="68" spans="1:10" ht="12.75">
      <c r="A68" s="29" t="s">
        <v>371</v>
      </c>
      <c r="B68" s="98" t="s">
        <v>382</v>
      </c>
      <c r="C68" s="98" t="s">
        <v>383</v>
      </c>
      <c r="D68" s="43">
        <v>5</v>
      </c>
      <c r="E68" s="43" t="s">
        <v>165</v>
      </c>
      <c r="F68" s="98">
        <v>0</v>
      </c>
      <c r="G68" s="29" t="s">
        <v>138</v>
      </c>
      <c r="H68" s="29">
        <v>0</v>
      </c>
      <c r="I68" s="29" t="s">
        <v>138</v>
      </c>
      <c r="J68" s="27"/>
    </row>
    <row r="69" spans="1:10" ht="12.75">
      <c r="A69" s="29" t="s">
        <v>371</v>
      </c>
      <c r="B69" s="29" t="s">
        <v>384</v>
      </c>
      <c r="C69" s="29" t="s">
        <v>385</v>
      </c>
      <c r="D69" s="29">
        <v>5</v>
      </c>
      <c r="E69" s="29" t="s">
        <v>165</v>
      </c>
      <c r="F69" s="29">
        <v>4</v>
      </c>
      <c r="G69" s="29" t="s">
        <v>138</v>
      </c>
      <c r="H69" s="29">
        <v>2</v>
      </c>
      <c r="I69" s="29" t="s">
        <v>138</v>
      </c>
      <c r="J69" s="27"/>
    </row>
    <row r="70" spans="1:10" ht="12.75">
      <c r="A70" s="29" t="s">
        <v>371</v>
      </c>
      <c r="B70" s="29" t="s">
        <v>386</v>
      </c>
      <c r="C70" s="29" t="s">
        <v>387</v>
      </c>
      <c r="D70" s="29">
        <v>5</v>
      </c>
      <c r="E70" s="29" t="s">
        <v>165</v>
      </c>
      <c r="F70" s="29">
        <v>4</v>
      </c>
      <c r="G70" s="29" t="s">
        <v>138</v>
      </c>
      <c r="H70" s="29">
        <v>2</v>
      </c>
      <c r="I70" s="29" t="s">
        <v>138</v>
      </c>
      <c r="J70" s="27"/>
    </row>
    <row r="71" spans="1:10" ht="12.75">
      <c r="A71" s="29" t="s">
        <v>371</v>
      </c>
      <c r="B71" s="98" t="s">
        <v>388</v>
      </c>
      <c r="C71" s="98" t="s">
        <v>389</v>
      </c>
      <c r="D71" s="29">
        <v>5</v>
      </c>
      <c r="E71" s="29" t="s">
        <v>165</v>
      </c>
      <c r="F71" s="98">
        <v>0</v>
      </c>
      <c r="G71" s="29" t="s">
        <v>138</v>
      </c>
      <c r="H71" s="29">
        <v>0</v>
      </c>
      <c r="I71" s="29" t="s">
        <v>138</v>
      </c>
      <c r="J71" s="27"/>
    </row>
    <row r="72" spans="1:10" ht="12.75">
      <c r="A72" s="29" t="s">
        <v>371</v>
      </c>
      <c r="B72" s="98" t="s">
        <v>390</v>
      </c>
      <c r="C72" s="98" t="s">
        <v>391</v>
      </c>
      <c r="D72" s="29">
        <v>5</v>
      </c>
      <c r="E72" s="29" t="s">
        <v>165</v>
      </c>
      <c r="F72" s="98">
        <v>0</v>
      </c>
      <c r="G72" s="29" t="s">
        <v>138</v>
      </c>
      <c r="H72" s="29">
        <v>0</v>
      </c>
      <c r="I72" s="29" t="s">
        <v>138</v>
      </c>
      <c r="J72" s="27"/>
    </row>
    <row r="73" spans="1:10" ht="12.75">
      <c r="A73" s="29" t="s">
        <v>371</v>
      </c>
      <c r="B73" s="98" t="s">
        <v>392</v>
      </c>
      <c r="C73" s="98" t="s">
        <v>393</v>
      </c>
      <c r="D73" s="29">
        <v>5</v>
      </c>
      <c r="E73" s="29" t="s">
        <v>165</v>
      </c>
      <c r="F73" s="98">
        <v>0</v>
      </c>
      <c r="G73" s="29" t="s">
        <v>138</v>
      </c>
      <c r="H73" s="29">
        <v>0</v>
      </c>
      <c r="I73" s="29" t="s">
        <v>138</v>
      </c>
      <c r="J73" s="27"/>
    </row>
    <row r="74" spans="1:10" ht="12.75">
      <c r="A74" s="29" t="s">
        <v>371</v>
      </c>
      <c r="B74" s="29" t="s">
        <v>394</v>
      </c>
      <c r="C74" s="29" t="s">
        <v>395</v>
      </c>
      <c r="D74" s="29">
        <v>5</v>
      </c>
      <c r="E74" s="29" t="s">
        <v>165</v>
      </c>
      <c r="F74" s="29">
        <v>4</v>
      </c>
      <c r="G74" s="29" t="s">
        <v>138</v>
      </c>
      <c r="H74" s="29">
        <v>2</v>
      </c>
      <c r="I74" s="29" t="s">
        <v>138</v>
      </c>
      <c r="J74" s="27"/>
    </row>
    <row r="75" spans="1:10" ht="12.75">
      <c r="A75" s="29" t="s">
        <v>371</v>
      </c>
      <c r="B75" s="29" t="s">
        <v>396</v>
      </c>
      <c r="C75" s="29" t="s">
        <v>397</v>
      </c>
      <c r="D75" s="29">
        <v>5</v>
      </c>
      <c r="E75" s="29" t="s">
        <v>165</v>
      </c>
      <c r="F75" s="29">
        <v>4</v>
      </c>
      <c r="G75" s="29" t="s">
        <v>138</v>
      </c>
      <c r="H75" s="29">
        <v>2</v>
      </c>
      <c r="I75" s="29" t="s">
        <v>138</v>
      </c>
      <c r="J75" s="27"/>
    </row>
    <row r="76" spans="1:10" ht="12.75">
      <c r="A76" s="29" t="s">
        <v>371</v>
      </c>
      <c r="B76" s="98" t="s">
        <v>398</v>
      </c>
      <c r="C76" s="98" t="s">
        <v>399</v>
      </c>
      <c r="D76" s="29">
        <v>5</v>
      </c>
      <c r="E76" s="29" t="s">
        <v>165</v>
      </c>
      <c r="F76" s="98">
        <v>0</v>
      </c>
      <c r="G76" s="29" t="s">
        <v>138</v>
      </c>
      <c r="H76" s="29">
        <v>0</v>
      </c>
      <c r="I76" s="29" t="s">
        <v>138</v>
      </c>
      <c r="J76" s="27"/>
    </row>
    <row r="77" spans="1:10" ht="12.75">
      <c r="A77" s="29" t="s">
        <v>371</v>
      </c>
      <c r="B77" s="98" t="s">
        <v>400</v>
      </c>
      <c r="C77" s="98" t="s">
        <v>401</v>
      </c>
      <c r="D77" s="29">
        <v>5</v>
      </c>
      <c r="E77" s="29" t="s">
        <v>165</v>
      </c>
      <c r="F77" s="98">
        <v>0</v>
      </c>
      <c r="G77" s="29" t="s">
        <v>138</v>
      </c>
      <c r="H77" s="29">
        <v>0</v>
      </c>
      <c r="I77" s="29" t="s">
        <v>138</v>
      </c>
      <c r="J77" s="27"/>
    </row>
    <row r="78" spans="1:10" ht="12.75">
      <c r="A78" s="29" t="s">
        <v>371</v>
      </c>
      <c r="B78" s="29" t="s">
        <v>402</v>
      </c>
      <c r="C78" s="29" t="s">
        <v>403</v>
      </c>
      <c r="D78" s="29">
        <v>5</v>
      </c>
      <c r="E78" s="29" t="s">
        <v>165</v>
      </c>
      <c r="F78" s="29">
        <v>4</v>
      </c>
      <c r="G78" s="29" t="s">
        <v>138</v>
      </c>
      <c r="H78" s="29">
        <v>2</v>
      </c>
      <c r="I78" s="29" t="s">
        <v>138</v>
      </c>
      <c r="J78" s="27"/>
    </row>
    <row r="79" spans="1:10" ht="12.75">
      <c r="A79" s="29" t="s">
        <v>371</v>
      </c>
      <c r="B79" s="98" t="s">
        <v>404</v>
      </c>
      <c r="C79" s="98" t="s">
        <v>405</v>
      </c>
      <c r="D79" s="29">
        <v>5</v>
      </c>
      <c r="E79" s="29" t="s">
        <v>165</v>
      </c>
      <c r="F79" s="98">
        <v>0</v>
      </c>
      <c r="G79" s="29" t="s">
        <v>138</v>
      </c>
      <c r="H79" s="29">
        <v>0</v>
      </c>
      <c r="I79" s="29" t="s">
        <v>138</v>
      </c>
      <c r="J79" s="27"/>
    </row>
    <row r="80" spans="1:10" ht="12.75">
      <c r="A80" s="29" t="s">
        <v>371</v>
      </c>
      <c r="B80" s="98" t="s">
        <v>406</v>
      </c>
      <c r="C80" s="98" t="s">
        <v>407</v>
      </c>
      <c r="D80" s="29">
        <v>5</v>
      </c>
      <c r="E80" s="29" t="s">
        <v>165</v>
      </c>
      <c r="F80" s="98">
        <v>0</v>
      </c>
      <c r="G80" s="29" t="s">
        <v>138</v>
      </c>
      <c r="H80" s="29">
        <v>0</v>
      </c>
      <c r="I80" s="29" t="s">
        <v>138</v>
      </c>
      <c r="J80" s="27"/>
    </row>
    <row r="81" spans="1:10" ht="12.75">
      <c r="A81" s="29" t="s">
        <v>371</v>
      </c>
      <c r="B81" s="98" t="s">
        <v>408</v>
      </c>
      <c r="C81" s="98" t="s">
        <v>409</v>
      </c>
      <c r="D81" s="29">
        <v>5</v>
      </c>
      <c r="E81" s="29" t="s">
        <v>165</v>
      </c>
      <c r="F81" s="98">
        <v>0</v>
      </c>
      <c r="G81" s="29" t="s">
        <v>138</v>
      </c>
      <c r="H81" s="29">
        <v>0</v>
      </c>
      <c r="I81" s="29" t="s">
        <v>138</v>
      </c>
      <c r="J81" s="27"/>
    </row>
    <row r="82" spans="1:10" ht="12.75">
      <c r="A82" s="29" t="s">
        <v>371</v>
      </c>
      <c r="B82" s="98" t="s">
        <v>410</v>
      </c>
      <c r="C82" s="98" t="s">
        <v>411</v>
      </c>
      <c r="D82" s="29">
        <v>5</v>
      </c>
      <c r="E82" s="29" t="s">
        <v>165</v>
      </c>
      <c r="F82" s="98">
        <v>0</v>
      </c>
      <c r="G82" s="29" t="s">
        <v>138</v>
      </c>
      <c r="H82" s="29">
        <v>0</v>
      </c>
      <c r="I82" s="29" t="s">
        <v>138</v>
      </c>
      <c r="J82" s="27"/>
    </row>
    <row r="83" spans="1:10" ht="12.75">
      <c r="A83" s="29" t="s">
        <v>371</v>
      </c>
      <c r="B83" s="29" t="s">
        <v>412</v>
      </c>
      <c r="C83" s="29" t="s">
        <v>413</v>
      </c>
      <c r="D83" s="29">
        <v>5</v>
      </c>
      <c r="E83" s="29" t="s">
        <v>165</v>
      </c>
      <c r="F83" s="29">
        <v>4</v>
      </c>
      <c r="G83" s="29" t="s">
        <v>138</v>
      </c>
      <c r="H83" s="29">
        <v>2</v>
      </c>
      <c r="I83" s="29" t="s">
        <v>138</v>
      </c>
      <c r="J83" s="27"/>
    </row>
    <row r="84" spans="1:10" ht="12.75">
      <c r="A84" s="96" t="s">
        <v>371</v>
      </c>
      <c r="B84" s="96" t="s">
        <v>414</v>
      </c>
      <c r="C84" s="96" t="s">
        <v>415</v>
      </c>
      <c r="D84" s="96">
        <v>5</v>
      </c>
      <c r="E84" s="96" t="s">
        <v>165</v>
      </c>
      <c r="F84" s="96">
        <v>4</v>
      </c>
      <c r="G84" s="96" t="s">
        <v>138</v>
      </c>
      <c r="H84" s="96">
        <v>2</v>
      </c>
      <c r="I84" s="96" t="s">
        <v>138</v>
      </c>
      <c r="J84" s="27"/>
    </row>
    <row r="85" spans="1:10" ht="12.75">
      <c r="A85" s="96" t="s">
        <v>371</v>
      </c>
      <c r="B85" s="96" t="s">
        <v>416</v>
      </c>
      <c r="C85" s="96" t="s">
        <v>417</v>
      </c>
      <c r="D85" s="96">
        <v>5</v>
      </c>
      <c r="E85" s="96" t="s">
        <v>165</v>
      </c>
      <c r="F85" s="96">
        <v>4</v>
      </c>
      <c r="G85" s="96" t="s">
        <v>138</v>
      </c>
      <c r="H85" s="96">
        <v>2</v>
      </c>
      <c r="I85" s="96" t="s">
        <v>138</v>
      </c>
      <c r="J85" s="27"/>
    </row>
    <row r="86" spans="1:10" ht="12.75">
      <c r="A86" s="29" t="s">
        <v>371</v>
      </c>
      <c r="B86" s="29" t="s">
        <v>418</v>
      </c>
      <c r="C86" s="29" t="s">
        <v>419</v>
      </c>
      <c r="D86" s="29">
        <v>5</v>
      </c>
      <c r="E86" s="29" t="s">
        <v>165</v>
      </c>
      <c r="F86" s="29">
        <v>4</v>
      </c>
      <c r="G86" s="29" t="s">
        <v>138</v>
      </c>
      <c r="H86" s="29">
        <v>2</v>
      </c>
      <c r="I86" s="29" t="s">
        <v>138</v>
      </c>
      <c r="J86" s="27"/>
    </row>
    <row r="87" spans="1:10" ht="12.75">
      <c r="A87" s="96" t="s">
        <v>371</v>
      </c>
      <c r="B87" s="96" t="s">
        <v>420</v>
      </c>
      <c r="C87" s="96" t="s">
        <v>421</v>
      </c>
      <c r="D87" s="96">
        <v>5</v>
      </c>
      <c r="E87" s="96" t="s">
        <v>165</v>
      </c>
      <c r="F87" s="96">
        <v>4</v>
      </c>
      <c r="G87" s="96" t="s">
        <v>138</v>
      </c>
      <c r="H87" s="96">
        <v>2</v>
      </c>
      <c r="I87" s="96" t="s">
        <v>138</v>
      </c>
      <c r="J87" s="27"/>
    </row>
    <row r="88" spans="1:10" ht="12.75">
      <c r="A88" s="29" t="s">
        <v>371</v>
      </c>
      <c r="B88" s="29" t="s">
        <v>422</v>
      </c>
      <c r="C88" s="29" t="s">
        <v>423</v>
      </c>
      <c r="D88" s="29">
        <v>5</v>
      </c>
      <c r="E88" s="29" t="s">
        <v>165</v>
      </c>
      <c r="F88" s="29">
        <v>4</v>
      </c>
      <c r="G88" s="29" t="s">
        <v>138</v>
      </c>
      <c r="H88" s="29">
        <v>2</v>
      </c>
      <c r="I88" s="29" t="s">
        <v>138</v>
      </c>
      <c r="J88" s="27"/>
    </row>
    <row r="89" spans="1:10" ht="12.75">
      <c r="A89" s="29" t="s">
        <v>371</v>
      </c>
      <c r="B89" s="29" t="s">
        <v>424</v>
      </c>
      <c r="C89" s="29" t="s">
        <v>425</v>
      </c>
      <c r="D89" s="29">
        <v>5</v>
      </c>
      <c r="E89" s="29" t="s">
        <v>165</v>
      </c>
      <c r="F89" s="29">
        <v>4</v>
      </c>
      <c r="G89" s="29" t="s">
        <v>138</v>
      </c>
      <c r="H89" s="29">
        <v>2</v>
      </c>
      <c r="I89" s="29" t="s">
        <v>138</v>
      </c>
      <c r="J89" s="27"/>
    </row>
    <row r="90" spans="1:10" ht="12.75">
      <c r="A90" s="29" t="s">
        <v>371</v>
      </c>
      <c r="B90" s="29" t="s">
        <v>426</v>
      </c>
      <c r="C90" s="29" t="s">
        <v>427</v>
      </c>
      <c r="D90" s="29">
        <v>5</v>
      </c>
      <c r="E90" s="29" t="s">
        <v>165</v>
      </c>
      <c r="F90" s="29">
        <v>4</v>
      </c>
      <c r="G90" s="29" t="s">
        <v>138</v>
      </c>
      <c r="H90" s="29">
        <v>2</v>
      </c>
      <c r="I90" s="29" t="s">
        <v>138</v>
      </c>
      <c r="J90" s="27"/>
    </row>
    <row r="91" spans="1:10" ht="12.75">
      <c r="A91" s="96" t="s">
        <v>371</v>
      </c>
      <c r="B91" s="96" t="s">
        <v>428</v>
      </c>
      <c r="C91" s="96" t="s">
        <v>429</v>
      </c>
      <c r="D91" s="96">
        <v>5</v>
      </c>
      <c r="E91" s="96" t="s">
        <v>165</v>
      </c>
      <c r="F91" s="96">
        <v>4</v>
      </c>
      <c r="G91" s="96" t="s">
        <v>138</v>
      </c>
      <c r="H91" s="96">
        <v>2</v>
      </c>
      <c r="I91" s="96" t="s">
        <v>138</v>
      </c>
      <c r="J91" s="27"/>
    </row>
    <row r="92" spans="1:10" ht="12.75">
      <c r="A92" s="29" t="s">
        <v>371</v>
      </c>
      <c r="B92" s="29" t="s">
        <v>430</v>
      </c>
      <c r="C92" s="29" t="s">
        <v>431</v>
      </c>
      <c r="D92" s="29">
        <v>5</v>
      </c>
      <c r="E92" s="29" t="s">
        <v>165</v>
      </c>
      <c r="F92" s="29">
        <v>4</v>
      </c>
      <c r="G92" s="29" t="s">
        <v>138</v>
      </c>
      <c r="H92" s="29">
        <v>2</v>
      </c>
      <c r="I92" s="29" t="s">
        <v>138</v>
      </c>
      <c r="J92" s="27"/>
    </row>
    <row r="93" spans="1:10" ht="12.75">
      <c r="A93" s="29" t="s">
        <v>371</v>
      </c>
      <c r="B93" s="98" t="s">
        <v>432</v>
      </c>
      <c r="C93" s="98" t="s">
        <v>433</v>
      </c>
      <c r="D93" s="29">
        <v>5</v>
      </c>
      <c r="E93" s="29" t="s">
        <v>165</v>
      </c>
      <c r="F93" s="98">
        <v>0</v>
      </c>
      <c r="G93" s="29" t="s">
        <v>138</v>
      </c>
      <c r="H93" s="29">
        <v>0</v>
      </c>
      <c r="I93" s="29" t="s">
        <v>138</v>
      </c>
      <c r="J93" s="27"/>
    </row>
    <row r="94" spans="1:10" ht="12.75">
      <c r="A94" s="29" t="s">
        <v>371</v>
      </c>
      <c r="B94" s="98" t="s">
        <v>434</v>
      </c>
      <c r="C94" s="98" t="s">
        <v>435</v>
      </c>
      <c r="D94" s="29">
        <v>5</v>
      </c>
      <c r="E94" s="29" t="s">
        <v>165</v>
      </c>
      <c r="F94" s="98">
        <v>0</v>
      </c>
      <c r="G94" s="29" t="s">
        <v>138</v>
      </c>
      <c r="H94" s="29">
        <v>0</v>
      </c>
      <c r="I94" s="29" t="s">
        <v>138</v>
      </c>
      <c r="J94" s="27"/>
    </row>
    <row r="95" spans="1:10" ht="12.75">
      <c r="A95" s="29" t="s">
        <v>371</v>
      </c>
      <c r="B95" s="29" t="s">
        <v>436</v>
      </c>
      <c r="C95" s="29" t="s">
        <v>437</v>
      </c>
      <c r="D95" s="29">
        <v>5</v>
      </c>
      <c r="E95" s="29" t="s">
        <v>165</v>
      </c>
      <c r="F95" s="29">
        <v>4</v>
      </c>
      <c r="G95" s="29" t="s">
        <v>138</v>
      </c>
      <c r="H95" s="29">
        <v>2</v>
      </c>
      <c r="I95" s="29" t="s">
        <v>138</v>
      </c>
      <c r="J95" s="27"/>
    </row>
    <row r="96" spans="1:10" ht="12.75">
      <c r="A96" s="29" t="s">
        <v>371</v>
      </c>
      <c r="B96" s="29" t="s">
        <v>438</v>
      </c>
      <c r="C96" s="29" t="s">
        <v>439</v>
      </c>
      <c r="D96" s="29">
        <v>5</v>
      </c>
      <c r="E96" s="29" t="s">
        <v>165</v>
      </c>
      <c r="F96" s="29">
        <v>4</v>
      </c>
      <c r="G96" s="29" t="s">
        <v>138</v>
      </c>
      <c r="H96" s="29">
        <v>2</v>
      </c>
      <c r="I96" s="29" t="s">
        <v>138</v>
      </c>
      <c r="J96" s="27"/>
    </row>
    <row r="97" spans="1:10" ht="12.75">
      <c r="A97" s="29" t="s">
        <v>371</v>
      </c>
      <c r="B97" s="29" t="s">
        <v>440</v>
      </c>
      <c r="C97" s="29" t="s">
        <v>441</v>
      </c>
      <c r="D97" s="29">
        <v>5</v>
      </c>
      <c r="E97" s="29" t="s">
        <v>165</v>
      </c>
      <c r="F97" s="29">
        <v>4</v>
      </c>
      <c r="G97" s="29" t="s">
        <v>138</v>
      </c>
      <c r="H97" s="29">
        <v>2</v>
      </c>
      <c r="I97" s="29" t="s">
        <v>138</v>
      </c>
      <c r="J97" s="27"/>
    </row>
    <row r="98" spans="1:10" ht="12.75">
      <c r="A98" s="32" t="s">
        <v>371</v>
      </c>
      <c r="B98" s="32" t="s">
        <v>442</v>
      </c>
      <c r="C98" s="32" t="s">
        <v>443</v>
      </c>
      <c r="D98" s="32">
        <v>5</v>
      </c>
      <c r="E98" s="32" t="s">
        <v>165</v>
      </c>
      <c r="F98" s="32">
        <v>4</v>
      </c>
      <c r="G98" s="32" t="s">
        <v>138</v>
      </c>
      <c r="H98" s="32">
        <v>2</v>
      </c>
      <c r="I98" s="32" t="s">
        <v>138</v>
      </c>
      <c r="J98" s="27"/>
    </row>
    <row r="99" spans="1:10" ht="12.75">
      <c r="A99" s="29"/>
      <c r="B99" s="30">
        <f>COUNTA(B63:B98)</f>
        <v>36</v>
      </c>
      <c r="C99" s="30"/>
      <c r="D99" s="30"/>
      <c r="E99" s="30"/>
      <c r="F99" s="30">
        <f>COUNTIF(F63:F98,"&gt;0")</f>
        <v>23</v>
      </c>
      <c r="G99" s="30">
        <f>COUNTIF(G63:G98,"&gt;0")</f>
        <v>0</v>
      </c>
      <c r="H99" s="30">
        <f>COUNTIF(H63:H98,"&gt;0")</f>
        <v>23</v>
      </c>
      <c r="I99" s="29"/>
      <c r="J99" s="29"/>
    </row>
    <row r="100" spans="1:10" ht="12.75">
      <c r="A100" s="29"/>
      <c r="B100" s="40"/>
      <c r="C100" s="29"/>
      <c r="D100" s="29"/>
      <c r="E100" s="29"/>
      <c r="F100" s="29"/>
      <c r="G100" s="29"/>
      <c r="H100" s="29"/>
      <c r="I100" s="29"/>
      <c r="J100" s="25"/>
    </row>
    <row r="101" spans="1:10" ht="12.75">
      <c r="A101" s="29" t="s">
        <v>444</v>
      </c>
      <c r="B101" s="98" t="s">
        <v>445</v>
      </c>
      <c r="C101" s="98" t="s">
        <v>446</v>
      </c>
      <c r="D101" s="29">
        <v>5</v>
      </c>
      <c r="E101" s="29" t="s">
        <v>165</v>
      </c>
      <c r="F101" s="98">
        <v>0</v>
      </c>
      <c r="G101" s="29" t="s">
        <v>138</v>
      </c>
      <c r="H101" s="29">
        <v>0</v>
      </c>
      <c r="I101" s="29" t="s">
        <v>138</v>
      </c>
      <c r="J101" s="27"/>
    </row>
    <row r="102" spans="1:10" ht="12.75">
      <c r="A102" s="29" t="s">
        <v>444</v>
      </c>
      <c r="B102" s="98" t="s">
        <v>447</v>
      </c>
      <c r="C102" s="98" t="s">
        <v>448</v>
      </c>
      <c r="D102" s="29">
        <v>5</v>
      </c>
      <c r="E102" s="29" t="s">
        <v>165</v>
      </c>
      <c r="F102" s="98">
        <v>0</v>
      </c>
      <c r="G102" s="29" t="s">
        <v>138</v>
      </c>
      <c r="H102" s="29">
        <v>0</v>
      </c>
      <c r="I102" s="29" t="s">
        <v>138</v>
      </c>
      <c r="J102" s="27"/>
    </row>
    <row r="103" spans="1:10" ht="12.75">
      <c r="A103" s="29" t="s">
        <v>444</v>
      </c>
      <c r="B103" s="98" t="s">
        <v>449</v>
      </c>
      <c r="C103" s="98" t="s">
        <v>450</v>
      </c>
      <c r="D103" s="29">
        <v>5</v>
      </c>
      <c r="E103" s="29" t="s">
        <v>165</v>
      </c>
      <c r="F103" s="98">
        <v>0</v>
      </c>
      <c r="G103" s="29" t="s">
        <v>138</v>
      </c>
      <c r="H103" s="29">
        <v>0</v>
      </c>
      <c r="I103" s="29" t="s">
        <v>138</v>
      </c>
      <c r="J103" s="27"/>
    </row>
    <row r="104" spans="1:10" ht="12.75">
      <c r="A104" s="29" t="s">
        <v>444</v>
      </c>
      <c r="B104" s="98" t="s">
        <v>451</v>
      </c>
      <c r="C104" s="98" t="s">
        <v>452</v>
      </c>
      <c r="D104" s="29">
        <v>5</v>
      </c>
      <c r="E104" s="29" t="s">
        <v>165</v>
      </c>
      <c r="F104" s="98">
        <v>0</v>
      </c>
      <c r="G104" s="29" t="s">
        <v>138</v>
      </c>
      <c r="H104" s="29">
        <v>0</v>
      </c>
      <c r="I104" s="29" t="s">
        <v>138</v>
      </c>
      <c r="J104" s="27"/>
    </row>
    <row r="105" spans="1:10" ht="12.75">
      <c r="A105" s="29" t="s">
        <v>444</v>
      </c>
      <c r="B105" s="98" t="s">
        <v>453</v>
      </c>
      <c r="C105" s="98" t="s">
        <v>454</v>
      </c>
      <c r="D105" s="29">
        <v>5</v>
      </c>
      <c r="E105" s="29" t="s">
        <v>165</v>
      </c>
      <c r="F105" s="98">
        <v>0</v>
      </c>
      <c r="G105" s="29" t="s">
        <v>138</v>
      </c>
      <c r="H105" s="29">
        <v>0</v>
      </c>
      <c r="I105" s="29" t="s">
        <v>138</v>
      </c>
      <c r="J105" s="27"/>
    </row>
    <row r="106" spans="1:10" ht="12.75">
      <c r="A106" s="29" t="s">
        <v>444</v>
      </c>
      <c r="B106" s="98" t="s">
        <v>455</v>
      </c>
      <c r="C106" s="98" t="s">
        <v>456</v>
      </c>
      <c r="D106" s="29">
        <v>5</v>
      </c>
      <c r="E106" s="29" t="s">
        <v>165</v>
      </c>
      <c r="F106" s="98">
        <v>0</v>
      </c>
      <c r="G106" s="29" t="s">
        <v>138</v>
      </c>
      <c r="H106" s="29">
        <v>0</v>
      </c>
      <c r="I106" s="29" t="s">
        <v>138</v>
      </c>
      <c r="J106" s="27"/>
    </row>
    <row r="107" spans="1:10" ht="12.75">
      <c r="A107" s="29" t="s">
        <v>444</v>
      </c>
      <c r="B107" s="98" t="s">
        <v>457</v>
      </c>
      <c r="C107" s="98" t="s">
        <v>458</v>
      </c>
      <c r="D107" s="29">
        <v>5</v>
      </c>
      <c r="E107" s="29" t="s">
        <v>165</v>
      </c>
      <c r="F107" s="98">
        <v>0</v>
      </c>
      <c r="G107" s="29" t="s">
        <v>138</v>
      </c>
      <c r="H107" s="29">
        <v>0</v>
      </c>
      <c r="I107" s="29" t="s">
        <v>138</v>
      </c>
      <c r="J107" s="27"/>
    </row>
    <row r="108" spans="1:10" ht="12.75">
      <c r="A108" s="32" t="s">
        <v>444</v>
      </c>
      <c r="B108" s="128" t="s">
        <v>459</v>
      </c>
      <c r="C108" s="128" t="s">
        <v>460</v>
      </c>
      <c r="D108" s="32">
        <v>5</v>
      </c>
      <c r="E108" s="32" t="s">
        <v>165</v>
      </c>
      <c r="F108" s="128">
        <v>0</v>
      </c>
      <c r="G108" s="32" t="s">
        <v>138</v>
      </c>
      <c r="H108" s="32">
        <v>0</v>
      </c>
      <c r="I108" s="32" t="s">
        <v>138</v>
      </c>
      <c r="J108" s="27"/>
    </row>
    <row r="109" spans="1:10" ht="12.75">
      <c r="A109" s="29"/>
      <c r="B109" s="30">
        <f>COUNTA(B101:B108)</f>
        <v>8</v>
      </c>
      <c r="C109" s="30"/>
      <c r="D109" s="30"/>
      <c r="E109" s="30"/>
      <c r="F109" s="30">
        <f>COUNTIF(F101:F108,"&gt;0")</f>
        <v>0</v>
      </c>
      <c r="G109" s="29"/>
      <c r="I109" s="29"/>
      <c r="J109" s="29"/>
    </row>
    <row r="110" spans="1:10" ht="12.75">
      <c r="A110" s="29"/>
      <c r="B110" s="40"/>
      <c r="C110" s="29"/>
      <c r="D110" s="29"/>
      <c r="E110" s="29"/>
      <c r="F110" s="29"/>
      <c r="G110" s="29"/>
      <c r="H110" s="29"/>
      <c r="I110" s="29"/>
      <c r="J110" s="25"/>
    </row>
    <row r="111" spans="1:10" ht="12.75">
      <c r="A111" s="29" t="s">
        <v>461</v>
      </c>
      <c r="B111" s="29" t="s">
        <v>462</v>
      </c>
      <c r="C111" s="29" t="s">
        <v>463</v>
      </c>
      <c r="D111" s="29">
        <v>5</v>
      </c>
      <c r="E111" s="29" t="s">
        <v>165</v>
      </c>
      <c r="F111" s="29">
        <v>4</v>
      </c>
      <c r="G111" s="29" t="s">
        <v>138</v>
      </c>
      <c r="H111" s="29">
        <v>2</v>
      </c>
      <c r="I111" s="29" t="s">
        <v>138</v>
      </c>
      <c r="J111" s="27"/>
    </row>
    <row r="112" spans="1:10" ht="12.75">
      <c r="A112" s="32" t="s">
        <v>461</v>
      </c>
      <c r="B112" s="32" t="s">
        <v>464</v>
      </c>
      <c r="C112" s="32" t="s">
        <v>465</v>
      </c>
      <c r="D112" s="32">
        <v>5</v>
      </c>
      <c r="E112" s="32" t="s">
        <v>165</v>
      </c>
      <c r="F112" s="32">
        <v>4</v>
      </c>
      <c r="G112" s="32" t="s">
        <v>138</v>
      </c>
      <c r="H112" s="32">
        <v>2</v>
      </c>
      <c r="I112" s="32" t="s">
        <v>138</v>
      </c>
      <c r="J112" s="27"/>
    </row>
    <row r="113" spans="1:10" ht="12.75">
      <c r="A113" s="29"/>
      <c r="B113" s="30">
        <f>COUNTA(B111:B112)</f>
        <v>2</v>
      </c>
      <c r="C113" s="30"/>
      <c r="D113" s="30"/>
      <c r="E113" s="30"/>
      <c r="F113" s="30">
        <f>COUNTIF(F111:F112,"&gt;0")</f>
        <v>2</v>
      </c>
      <c r="G113" s="29"/>
      <c r="I113" s="29"/>
      <c r="J113" s="29"/>
    </row>
    <row r="114" spans="1:10" ht="12.75">
      <c r="A114" s="29"/>
      <c r="B114" s="40"/>
      <c r="C114" s="29"/>
      <c r="D114" s="29"/>
      <c r="E114" s="29"/>
      <c r="F114" s="29"/>
      <c r="G114" s="29"/>
      <c r="H114" s="29"/>
      <c r="I114" s="29"/>
      <c r="J114" s="25"/>
    </row>
    <row r="115" spans="1:10" ht="12.75">
      <c r="A115" s="29" t="s">
        <v>466</v>
      </c>
      <c r="B115" s="98" t="s">
        <v>467</v>
      </c>
      <c r="C115" s="98" t="s">
        <v>468</v>
      </c>
      <c r="D115" s="29">
        <v>5</v>
      </c>
      <c r="E115" s="29" t="s">
        <v>165</v>
      </c>
      <c r="F115" s="98">
        <v>0</v>
      </c>
      <c r="G115" s="29" t="s">
        <v>138</v>
      </c>
      <c r="H115" s="29">
        <v>0</v>
      </c>
      <c r="I115" s="29" t="s">
        <v>138</v>
      </c>
      <c r="J115" s="27"/>
    </row>
    <row r="116" spans="1:10" ht="12.75">
      <c r="A116" s="29" t="s">
        <v>466</v>
      </c>
      <c r="B116" s="98" t="s">
        <v>469</v>
      </c>
      <c r="C116" s="98" t="s">
        <v>470</v>
      </c>
      <c r="D116" s="29">
        <v>5</v>
      </c>
      <c r="E116" s="29" t="s">
        <v>165</v>
      </c>
      <c r="F116" s="98">
        <v>0</v>
      </c>
      <c r="G116" s="29" t="s">
        <v>138</v>
      </c>
      <c r="H116" s="29">
        <v>0</v>
      </c>
      <c r="I116" s="29" t="s">
        <v>138</v>
      </c>
      <c r="J116" s="27"/>
    </row>
    <row r="117" spans="1:10" ht="12.75">
      <c r="A117" s="29" t="s">
        <v>466</v>
      </c>
      <c r="B117" s="111" t="s">
        <v>471</v>
      </c>
      <c r="C117" s="111" t="s">
        <v>472</v>
      </c>
      <c r="D117" s="29">
        <v>5</v>
      </c>
      <c r="E117" s="29" t="s">
        <v>165</v>
      </c>
      <c r="F117" s="111">
        <v>4</v>
      </c>
      <c r="G117" s="29" t="s">
        <v>138</v>
      </c>
      <c r="H117" s="29">
        <v>2</v>
      </c>
      <c r="I117" s="29" t="s">
        <v>138</v>
      </c>
      <c r="J117" s="27"/>
    </row>
    <row r="118" spans="1:10" ht="12.75">
      <c r="A118" s="29" t="s">
        <v>466</v>
      </c>
      <c r="B118" s="111" t="s">
        <v>473</v>
      </c>
      <c r="C118" s="111" t="s">
        <v>0</v>
      </c>
      <c r="D118" s="29">
        <v>5</v>
      </c>
      <c r="E118" s="29" t="s">
        <v>165</v>
      </c>
      <c r="F118" s="111">
        <v>4</v>
      </c>
      <c r="G118" s="29" t="s">
        <v>138</v>
      </c>
      <c r="H118" s="29">
        <v>2</v>
      </c>
      <c r="I118" s="29" t="s">
        <v>138</v>
      </c>
      <c r="J118" s="27"/>
    </row>
    <row r="119" spans="1:10" ht="12.75">
      <c r="A119" s="29" t="s">
        <v>466</v>
      </c>
      <c r="B119" s="111" t="s">
        <v>1</v>
      </c>
      <c r="C119" s="111" t="s">
        <v>2</v>
      </c>
      <c r="D119" s="29">
        <v>5</v>
      </c>
      <c r="E119" s="29" t="s">
        <v>165</v>
      </c>
      <c r="F119" s="111">
        <v>4</v>
      </c>
      <c r="G119" s="29" t="s">
        <v>138</v>
      </c>
      <c r="H119" s="29">
        <v>2</v>
      </c>
      <c r="I119" s="29" t="s">
        <v>138</v>
      </c>
      <c r="J119" s="27"/>
    </row>
    <row r="120" spans="1:10" ht="12.75">
      <c r="A120" s="29" t="s">
        <v>466</v>
      </c>
      <c r="B120" s="98" t="s">
        <v>3</v>
      </c>
      <c r="C120" s="98" t="s">
        <v>4</v>
      </c>
      <c r="D120" s="29">
        <v>5</v>
      </c>
      <c r="E120" s="29" t="s">
        <v>165</v>
      </c>
      <c r="F120" s="98">
        <v>0</v>
      </c>
      <c r="G120" s="29" t="s">
        <v>138</v>
      </c>
      <c r="H120" s="29">
        <v>0</v>
      </c>
      <c r="I120" s="29" t="s">
        <v>138</v>
      </c>
      <c r="J120" s="27"/>
    </row>
    <row r="121" spans="1:10" ht="12.75">
      <c r="A121" s="32" t="s">
        <v>466</v>
      </c>
      <c r="B121" s="135" t="s">
        <v>5</v>
      </c>
      <c r="C121" s="135" t="s">
        <v>6</v>
      </c>
      <c r="D121" s="32">
        <v>5</v>
      </c>
      <c r="E121" s="32" t="s">
        <v>165</v>
      </c>
      <c r="F121" s="135">
        <v>4</v>
      </c>
      <c r="G121" s="32" t="s">
        <v>138</v>
      </c>
      <c r="H121" s="32">
        <v>2</v>
      </c>
      <c r="I121" s="32" t="s">
        <v>138</v>
      </c>
      <c r="J121" s="27"/>
    </row>
    <row r="122" spans="1:10" ht="12.75">
      <c r="A122" s="29"/>
      <c r="B122" s="30">
        <f>COUNTA(B115:B121)</f>
        <v>7</v>
      </c>
      <c r="C122" s="30"/>
      <c r="D122" s="30"/>
      <c r="E122" s="30"/>
      <c r="F122" s="30">
        <f>COUNTIF(F115:F121,"&gt;0")</f>
        <v>4</v>
      </c>
      <c r="G122" s="29"/>
      <c r="I122" s="29"/>
      <c r="J122" s="29"/>
    </row>
    <row r="123" spans="1:10" ht="12.75">
      <c r="A123" s="29"/>
      <c r="B123" s="40"/>
      <c r="C123" s="29"/>
      <c r="D123" s="29"/>
      <c r="E123" s="29"/>
      <c r="F123" s="29"/>
      <c r="G123" s="29"/>
      <c r="H123" s="29"/>
      <c r="I123" s="29"/>
      <c r="J123" s="25"/>
    </row>
    <row r="124" spans="1:10" ht="12.75">
      <c r="A124" s="29" t="s">
        <v>7</v>
      </c>
      <c r="B124" s="98" t="s">
        <v>8</v>
      </c>
      <c r="C124" s="98" t="s">
        <v>9</v>
      </c>
      <c r="D124" s="29">
        <v>5</v>
      </c>
      <c r="E124" s="29" t="s">
        <v>165</v>
      </c>
      <c r="F124" s="98">
        <v>0</v>
      </c>
      <c r="G124" s="29" t="s">
        <v>138</v>
      </c>
      <c r="H124" s="29">
        <v>0</v>
      </c>
      <c r="I124" s="29" t="s">
        <v>138</v>
      </c>
      <c r="J124" s="27"/>
    </row>
    <row r="125" spans="1:10" ht="12.75">
      <c r="A125" s="29" t="s">
        <v>7</v>
      </c>
      <c r="B125" s="98" t="s">
        <v>10</v>
      </c>
      <c r="C125" s="98" t="s">
        <v>11</v>
      </c>
      <c r="D125" s="29">
        <v>5</v>
      </c>
      <c r="E125" s="29" t="s">
        <v>165</v>
      </c>
      <c r="F125" s="98">
        <v>0</v>
      </c>
      <c r="G125" s="29" t="s">
        <v>138</v>
      </c>
      <c r="H125" s="29">
        <v>0</v>
      </c>
      <c r="I125" s="29" t="s">
        <v>138</v>
      </c>
      <c r="J125" s="27"/>
    </row>
    <row r="126" spans="1:10" ht="12.75">
      <c r="A126" s="29" t="s">
        <v>7</v>
      </c>
      <c r="B126" s="98" t="s">
        <v>12</v>
      </c>
      <c r="C126" s="98" t="s">
        <v>13</v>
      </c>
      <c r="D126" s="29">
        <v>5</v>
      </c>
      <c r="E126" s="29" t="s">
        <v>165</v>
      </c>
      <c r="F126" s="98">
        <v>0</v>
      </c>
      <c r="G126" s="29" t="s">
        <v>138</v>
      </c>
      <c r="H126" s="29">
        <v>0</v>
      </c>
      <c r="I126" s="29" t="s">
        <v>138</v>
      </c>
      <c r="J126" s="27"/>
    </row>
    <row r="127" spans="1:10" ht="12.75">
      <c r="A127" s="29" t="s">
        <v>7</v>
      </c>
      <c r="B127" s="98" t="s">
        <v>14</v>
      </c>
      <c r="C127" s="98" t="s">
        <v>15</v>
      </c>
      <c r="D127" s="29">
        <v>5</v>
      </c>
      <c r="E127" s="29" t="s">
        <v>165</v>
      </c>
      <c r="F127" s="98">
        <v>0</v>
      </c>
      <c r="G127" s="29" t="s">
        <v>138</v>
      </c>
      <c r="H127" s="29">
        <v>0</v>
      </c>
      <c r="I127" s="29" t="s">
        <v>138</v>
      </c>
      <c r="J127" s="27"/>
    </row>
    <row r="128" spans="1:10" ht="12.75">
      <c r="A128" s="29" t="s">
        <v>7</v>
      </c>
      <c r="B128" s="98" t="s">
        <v>16</v>
      </c>
      <c r="C128" s="98" t="s">
        <v>17</v>
      </c>
      <c r="D128" s="29">
        <v>5</v>
      </c>
      <c r="E128" s="29" t="s">
        <v>165</v>
      </c>
      <c r="F128" s="98">
        <v>0</v>
      </c>
      <c r="G128" s="29" t="s">
        <v>138</v>
      </c>
      <c r="H128" s="29">
        <v>0</v>
      </c>
      <c r="I128" s="29" t="s">
        <v>138</v>
      </c>
      <c r="J128" s="27"/>
    </row>
    <row r="129" spans="1:10" ht="12.75">
      <c r="A129" s="29" t="s">
        <v>7</v>
      </c>
      <c r="B129" s="98" t="s">
        <v>18</v>
      </c>
      <c r="C129" s="98" t="s">
        <v>19</v>
      </c>
      <c r="D129" s="29">
        <v>5</v>
      </c>
      <c r="E129" s="29" t="s">
        <v>165</v>
      </c>
      <c r="F129" s="98">
        <v>0</v>
      </c>
      <c r="G129" s="29" t="s">
        <v>138</v>
      </c>
      <c r="H129" s="29">
        <v>0</v>
      </c>
      <c r="I129" s="29" t="s">
        <v>138</v>
      </c>
      <c r="J129" s="27"/>
    </row>
    <row r="130" spans="1:10" ht="12.75">
      <c r="A130" s="29" t="s">
        <v>7</v>
      </c>
      <c r="B130" s="29" t="s">
        <v>20</v>
      </c>
      <c r="C130" s="29" t="s">
        <v>21</v>
      </c>
      <c r="D130" s="29">
        <v>5</v>
      </c>
      <c r="E130" s="29" t="s">
        <v>165</v>
      </c>
      <c r="F130" s="29">
        <v>4</v>
      </c>
      <c r="G130" s="29" t="s">
        <v>138</v>
      </c>
      <c r="H130" s="29">
        <v>2</v>
      </c>
      <c r="I130" s="29" t="s">
        <v>138</v>
      </c>
      <c r="J130" s="27"/>
    </row>
    <row r="131" spans="1:10" ht="12.75">
      <c r="A131" s="29" t="s">
        <v>7</v>
      </c>
      <c r="B131" s="98" t="s">
        <v>22</v>
      </c>
      <c r="C131" s="98" t="s">
        <v>23</v>
      </c>
      <c r="D131" s="29">
        <v>5</v>
      </c>
      <c r="E131" s="29" t="s">
        <v>165</v>
      </c>
      <c r="F131" s="98">
        <v>0</v>
      </c>
      <c r="G131" s="29" t="s">
        <v>138</v>
      </c>
      <c r="H131" s="29">
        <v>0</v>
      </c>
      <c r="I131" s="29" t="s">
        <v>138</v>
      </c>
      <c r="J131" s="27"/>
    </row>
    <row r="132" spans="1:10" ht="12.75">
      <c r="A132" s="29" t="s">
        <v>7</v>
      </c>
      <c r="B132" s="98" t="s">
        <v>24</v>
      </c>
      <c r="C132" s="98" t="s">
        <v>25</v>
      </c>
      <c r="D132" s="29">
        <v>5</v>
      </c>
      <c r="E132" s="29" t="s">
        <v>165</v>
      </c>
      <c r="F132" s="98">
        <v>0</v>
      </c>
      <c r="G132" s="29" t="s">
        <v>138</v>
      </c>
      <c r="H132" s="29">
        <v>0</v>
      </c>
      <c r="I132" s="29" t="s">
        <v>138</v>
      </c>
      <c r="J132" s="27"/>
    </row>
    <row r="133" spans="1:10" s="6" customFormat="1" ht="12.75">
      <c r="A133" s="43" t="s">
        <v>7</v>
      </c>
      <c r="B133" s="43" t="s">
        <v>26</v>
      </c>
      <c r="C133" s="43" t="s">
        <v>27</v>
      </c>
      <c r="D133" s="43">
        <v>5</v>
      </c>
      <c r="E133" s="43" t="s">
        <v>165</v>
      </c>
      <c r="F133" s="43">
        <v>4</v>
      </c>
      <c r="G133" s="43" t="s">
        <v>138</v>
      </c>
      <c r="H133" s="43">
        <v>2</v>
      </c>
      <c r="I133" s="43" t="s">
        <v>138</v>
      </c>
      <c r="J133" s="28"/>
    </row>
    <row r="134" spans="1:10" ht="12.75">
      <c r="A134" s="29" t="s">
        <v>7</v>
      </c>
      <c r="B134" s="29" t="s">
        <v>28</v>
      </c>
      <c r="C134" s="29" t="s">
        <v>29</v>
      </c>
      <c r="D134" s="29">
        <v>5</v>
      </c>
      <c r="E134" s="29" t="s">
        <v>165</v>
      </c>
      <c r="F134" s="29">
        <v>4</v>
      </c>
      <c r="G134" s="29" t="s">
        <v>138</v>
      </c>
      <c r="H134" s="29">
        <v>2</v>
      </c>
      <c r="I134" s="29" t="s">
        <v>138</v>
      </c>
      <c r="J134" s="27"/>
    </row>
    <row r="135" spans="1:10" ht="12.75">
      <c r="A135" s="32" t="s">
        <v>7</v>
      </c>
      <c r="B135" s="128" t="s">
        <v>30</v>
      </c>
      <c r="C135" s="128" t="s">
        <v>31</v>
      </c>
      <c r="D135" s="32">
        <v>5</v>
      </c>
      <c r="E135" s="32" t="s">
        <v>165</v>
      </c>
      <c r="F135" s="128">
        <v>0</v>
      </c>
      <c r="G135" s="32" t="s">
        <v>138</v>
      </c>
      <c r="H135" s="32">
        <v>0</v>
      </c>
      <c r="I135" s="32" t="s">
        <v>138</v>
      </c>
      <c r="J135" s="27"/>
    </row>
    <row r="136" spans="1:10" ht="12.75">
      <c r="A136" s="29"/>
      <c r="B136" s="30">
        <f>COUNTA(B124:B135)</f>
        <v>12</v>
      </c>
      <c r="C136" s="30"/>
      <c r="D136" s="30"/>
      <c r="E136" s="30"/>
      <c r="F136" s="30">
        <f>COUNTIF(F124:F135,"&gt;0")</f>
        <v>3</v>
      </c>
      <c r="G136" s="29"/>
      <c r="I136" s="29"/>
      <c r="J136" s="29"/>
    </row>
    <row r="137" spans="1:10" ht="12.75">
      <c r="A137" s="29"/>
      <c r="B137" s="40"/>
      <c r="C137" s="29"/>
      <c r="D137" s="29"/>
      <c r="E137" s="29"/>
      <c r="F137" s="29"/>
      <c r="G137" s="29"/>
      <c r="H137" s="29"/>
      <c r="I137" s="29"/>
      <c r="J137" s="25"/>
    </row>
    <row r="138" spans="1:10" ht="12.75">
      <c r="A138" s="29" t="s">
        <v>32</v>
      </c>
      <c r="B138" s="29" t="s">
        <v>33</v>
      </c>
      <c r="C138" s="29" t="s">
        <v>34</v>
      </c>
      <c r="D138" s="29">
        <v>5</v>
      </c>
      <c r="E138" s="29" t="s">
        <v>165</v>
      </c>
      <c r="F138" s="29">
        <v>4</v>
      </c>
      <c r="G138" s="29" t="s">
        <v>138</v>
      </c>
      <c r="H138" s="29">
        <v>2</v>
      </c>
      <c r="I138" s="29" t="s">
        <v>138</v>
      </c>
      <c r="J138" s="27"/>
    </row>
    <row r="139" spans="1:10" ht="12.75">
      <c r="A139" s="29" t="s">
        <v>32</v>
      </c>
      <c r="B139" s="29" t="s">
        <v>35</v>
      </c>
      <c r="C139" s="29" t="s">
        <v>36</v>
      </c>
      <c r="D139" s="29">
        <v>5</v>
      </c>
      <c r="E139" s="29" t="s">
        <v>165</v>
      </c>
      <c r="F139" s="29">
        <v>4</v>
      </c>
      <c r="G139" s="29" t="s">
        <v>138</v>
      </c>
      <c r="H139" s="29">
        <v>2</v>
      </c>
      <c r="I139" s="29" t="s">
        <v>138</v>
      </c>
      <c r="J139" s="27"/>
    </row>
    <row r="140" spans="1:10" ht="12.75">
      <c r="A140" s="29" t="s">
        <v>32</v>
      </c>
      <c r="B140" s="98" t="s">
        <v>37</v>
      </c>
      <c r="C140" s="98" t="s">
        <v>38</v>
      </c>
      <c r="D140" s="29">
        <v>5</v>
      </c>
      <c r="E140" s="29" t="s">
        <v>165</v>
      </c>
      <c r="F140" s="98">
        <v>0</v>
      </c>
      <c r="G140" s="29" t="s">
        <v>138</v>
      </c>
      <c r="H140" s="29">
        <v>0</v>
      </c>
      <c r="I140" s="29" t="s">
        <v>138</v>
      </c>
      <c r="J140" s="27"/>
    </row>
    <row r="141" spans="1:10" ht="12.75">
      <c r="A141" s="29" t="s">
        <v>32</v>
      </c>
      <c r="B141" s="98" t="s">
        <v>39</v>
      </c>
      <c r="C141" s="98" t="s">
        <v>40</v>
      </c>
      <c r="D141" s="29">
        <v>5</v>
      </c>
      <c r="E141" s="29" t="s">
        <v>165</v>
      </c>
      <c r="F141" s="98">
        <v>0</v>
      </c>
      <c r="G141" s="29" t="s">
        <v>138</v>
      </c>
      <c r="H141" s="29">
        <v>0</v>
      </c>
      <c r="I141" s="29" t="s">
        <v>138</v>
      </c>
      <c r="J141" s="27"/>
    </row>
    <row r="142" spans="1:10" ht="12.75">
      <c r="A142" s="29" t="s">
        <v>32</v>
      </c>
      <c r="B142" s="29" t="s">
        <v>41</v>
      </c>
      <c r="C142" s="29" t="s">
        <v>42</v>
      </c>
      <c r="D142" s="29">
        <v>5</v>
      </c>
      <c r="E142" s="29" t="s">
        <v>165</v>
      </c>
      <c r="F142" s="29">
        <v>4</v>
      </c>
      <c r="G142" s="29" t="s">
        <v>138</v>
      </c>
      <c r="H142" s="29">
        <v>2</v>
      </c>
      <c r="I142" s="29" t="s">
        <v>138</v>
      </c>
      <c r="J142" s="27"/>
    </row>
    <row r="143" spans="1:10" ht="12.75">
      <c r="A143" s="29" t="s">
        <v>32</v>
      </c>
      <c r="B143" s="98" t="s">
        <v>43</v>
      </c>
      <c r="C143" s="98" t="s">
        <v>44</v>
      </c>
      <c r="D143" s="29">
        <v>5</v>
      </c>
      <c r="E143" s="29" t="s">
        <v>165</v>
      </c>
      <c r="F143" s="98">
        <v>0</v>
      </c>
      <c r="G143" s="29" t="s">
        <v>138</v>
      </c>
      <c r="H143" s="43">
        <v>0</v>
      </c>
      <c r="I143" s="29" t="s">
        <v>138</v>
      </c>
      <c r="J143" s="27"/>
    </row>
    <row r="144" spans="1:10" s="6" customFormat="1" ht="12.75">
      <c r="A144" s="136" t="s">
        <v>32</v>
      </c>
      <c r="B144" s="136" t="s">
        <v>474</v>
      </c>
      <c r="C144" s="136" t="s">
        <v>475</v>
      </c>
      <c r="D144" s="137">
        <v>5</v>
      </c>
      <c r="E144" s="137" t="s">
        <v>165</v>
      </c>
      <c r="F144" s="137">
        <v>4</v>
      </c>
      <c r="G144" s="137" t="s">
        <v>138</v>
      </c>
      <c r="H144" s="137">
        <v>2</v>
      </c>
      <c r="I144" s="137" t="s">
        <v>138</v>
      </c>
      <c r="J144" s="28"/>
    </row>
    <row r="145" spans="1:10" ht="12.75">
      <c r="A145" s="29" t="s">
        <v>32</v>
      </c>
      <c r="B145" s="98" t="s">
        <v>45</v>
      </c>
      <c r="C145" s="98" t="s">
        <v>46</v>
      </c>
      <c r="D145" s="29">
        <v>5</v>
      </c>
      <c r="E145" s="29" t="s">
        <v>165</v>
      </c>
      <c r="F145" s="98">
        <v>0</v>
      </c>
      <c r="G145" s="29" t="s">
        <v>138</v>
      </c>
      <c r="H145" s="43">
        <v>0</v>
      </c>
      <c r="I145" s="29" t="s">
        <v>138</v>
      </c>
      <c r="J145" s="27"/>
    </row>
    <row r="146" spans="1:10" ht="12.75">
      <c r="A146" s="29" t="s">
        <v>32</v>
      </c>
      <c r="B146" s="98" t="s">
        <v>47</v>
      </c>
      <c r="C146" s="98" t="s">
        <v>48</v>
      </c>
      <c r="D146" s="29">
        <v>5</v>
      </c>
      <c r="E146" s="29" t="s">
        <v>165</v>
      </c>
      <c r="F146" s="98">
        <v>0</v>
      </c>
      <c r="G146" s="29" t="s">
        <v>138</v>
      </c>
      <c r="H146" s="43">
        <v>0</v>
      </c>
      <c r="I146" s="29" t="s">
        <v>138</v>
      </c>
      <c r="J146" s="27"/>
    </row>
    <row r="147" spans="1:10" ht="12.75">
      <c r="A147" s="29" t="s">
        <v>32</v>
      </c>
      <c r="B147" s="98" t="s">
        <v>49</v>
      </c>
      <c r="C147" s="98" t="s">
        <v>50</v>
      </c>
      <c r="D147" s="29">
        <v>5</v>
      </c>
      <c r="E147" s="29" t="s">
        <v>165</v>
      </c>
      <c r="F147" s="98">
        <v>0</v>
      </c>
      <c r="G147" s="29" t="s">
        <v>138</v>
      </c>
      <c r="H147" s="43">
        <v>0</v>
      </c>
      <c r="I147" s="29" t="s">
        <v>138</v>
      </c>
      <c r="J147" s="27"/>
    </row>
    <row r="148" spans="1:10" ht="12.75">
      <c r="A148" s="29" t="s">
        <v>32</v>
      </c>
      <c r="B148" s="98" t="s">
        <v>51</v>
      </c>
      <c r="C148" s="98" t="s">
        <v>52</v>
      </c>
      <c r="D148" s="29">
        <v>5</v>
      </c>
      <c r="E148" s="29" t="s">
        <v>165</v>
      </c>
      <c r="F148" s="98">
        <v>0</v>
      </c>
      <c r="G148" s="29" t="s">
        <v>138</v>
      </c>
      <c r="H148" s="43">
        <v>0</v>
      </c>
      <c r="I148" s="29" t="s">
        <v>138</v>
      </c>
      <c r="J148" s="27"/>
    </row>
    <row r="149" spans="1:10" ht="12.75">
      <c r="A149" s="29" t="s">
        <v>32</v>
      </c>
      <c r="B149" s="29" t="s">
        <v>53</v>
      </c>
      <c r="C149" s="29" t="s">
        <v>54</v>
      </c>
      <c r="D149" s="29">
        <v>5</v>
      </c>
      <c r="E149" s="29" t="s">
        <v>165</v>
      </c>
      <c r="F149" s="29">
        <v>4</v>
      </c>
      <c r="G149" s="29" t="s">
        <v>138</v>
      </c>
      <c r="H149" s="29">
        <v>2</v>
      </c>
      <c r="I149" s="29" t="s">
        <v>138</v>
      </c>
      <c r="J149" s="27"/>
    </row>
    <row r="150" spans="1:10" ht="12.75">
      <c r="A150" s="29" t="s">
        <v>32</v>
      </c>
      <c r="B150" s="29" t="s">
        <v>55</v>
      </c>
      <c r="C150" s="29" t="s">
        <v>56</v>
      </c>
      <c r="D150" s="29">
        <v>5</v>
      </c>
      <c r="E150" s="29" t="s">
        <v>165</v>
      </c>
      <c r="F150" s="29">
        <v>4</v>
      </c>
      <c r="G150" s="29" t="s">
        <v>138</v>
      </c>
      <c r="H150" s="29">
        <v>2</v>
      </c>
      <c r="I150" s="29" t="s">
        <v>138</v>
      </c>
      <c r="J150" s="27"/>
    </row>
    <row r="151" spans="1:10" s="6" customFormat="1" ht="12.75">
      <c r="A151" s="43" t="s">
        <v>32</v>
      </c>
      <c r="B151" s="43" t="s">
        <v>57</v>
      </c>
      <c r="C151" s="43" t="s">
        <v>58</v>
      </c>
      <c r="D151" s="43">
        <v>5</v>
      </c>
      <c r="E151" s="43" t="s">
        <v>165</v>
      </c>
      <c r="F151" s="43">
        <v>4</v>
      </c>
      <c r="G151" s="43" t="s">
        <v>138</v>
      </c>
      <c r="H151" s="43">
        <v>2</v>
      </c>
      <c r="I151" s="43" t="s">
        <v>138</v>
      </c>
      <c r="J151" s="28"/>
    </row>
    <row r="152" spans="1:10" s="6" customFormat="1" ht="12.75">
      <c r="A152" s="137" t="s">
        <v>32</v>
      </c>
      <c r="B152" s="137" t="s">
        <v>476</v>
      </c>
      <c r="C152" s="137" t="s">
        <v>477</v>
      </c>
      <c r="D152" s="137">
        <v>5</v>
      </c>
      <c r="E152" s="137" t="s">
        <v>165</v>
      </c>
      <c r="F152" s="137">
        <v>4</v>
      </c>
      <c r="G152" s="137" t="s">
        <v>138</v>
      </c>
      <c r="H152" s="137">
        <v>2</v>
      </c>
      <c r="I152" s="137" t="s">
        <v>138</v>
      </c>
      <c r="J152" s="28"/>
    </row>
    <row r="153" spans="1:10" ht="12.75">
      <c r="A153" s="29" t="s">
        <v>32</v>
      </c>
      <c r="B153" s="29" t="s">
        <v>59</v>
      </c>
      <c r="C153" s="29" t="s">
        <v>60</v>
      </c>
      <c r="D153" s="29">
        <v>5</v>
      </c>
      <c r="E153" s="29" t="s">
        <v>165</v>
      </c>
      <c r="F153" s="29">
        <v>4</v>
      </c>
      <c r="G153" s="29" t="s">
        <v>138</v>
      </c>
      <c r="H153" s="29">
        <v>2</v>
      </c>
      <c r="I153" s="29" t="s">
        <v>138</v>
      </c>
      <c r="J153" s="27"/>
    </row>
    <row r="154" spans="1:10" ht="12.75">
      <c r="A154" s="29" t="s">
        <v>32</v>
      </c>
      <c r="B154" s="29" t="s">
        <v>61</v>
      </c>
      <c r="C154" s="29" t="s">
        <v>62</v>
      </c>
      <c r="D154" s="29">
        <v>5</v>
      </c>
      <c r="E154" s="29" t="s">
        <v>165</v>
      </c>
      <c r="F154" s="29">
        <v>4</v>
      </c>
      <c r="G154" s="29" t="s">
        <v>138</v>
      </c>
      <c r="H154" s="29">
        <v>2</v>
      </c>
      <c r="I154" s="29" t="s">
        <v>138</v>
      </c>
      <c r="J154" s="27"/>
    </row>
    <row r="155" spans="1:10" ht="12.75">
      <c r="A155" s="29" t="s">
        <v>32</v>
      </c>
      <c r="B155" s="29" t="s">
        <v>63</v>
      </c>
      <c r="C155" s="29" t="s">
        <v>64</v>
      </c>
      <c r="D155" s="29">
        <v>5</v>
      </c>
      <c r="E155" s="29" t="s">
        <v>165</v>
      </c>
      <c r="F155" s="29">
        <v>4</v>
      </c>
      <c r="G155" s="29" t="s">
        <v>138</v>
      </c>
      <c r="H155" s="29">
        <v>2</v>
      </c>
      <c r="I155" s="29" t="s">
        <v>138</v>
      </c>
      <c r="J155" s="27"/>
    </row>
    <row r="156" spans="1:10" ht="12.75">
      <c r="A156" s="29" t="s">
        <v>32</v>
      </c>
      <c r="B156" s="98" t="s">
        <v>65</v>
      </c>
      <c r="C156" s="98" t="s">
        <v>66</v>
      </c>
      <c r="D156" s="29">
        <v>5</v>
      </c>
      <c r="E156" s="29" t="s">
        <v>165</v>
      </c>
      <c r="F156" s="98">
        <v>0</v>
      </c>
      <c r="G156" s="29" t="s">
        <v>138</v>
      </c>
      <c r="H156" s="29">
        <v>0</v>
      </c>
      <c r="I156" s="29" t="s">
        <v>138</v>
      </c>
      <c r="J156" s="27"/>
    </row>
    <row r="157" spans="1:10" ht="12.75">
      <c r="A157" s="29" t="s">
        <v>32</v>
      </c>
      <c r="B157" s="98" t="s">
        <v>67</v>
      </c>
      <c r="C157" s="98" t="s">
        <v>68</v>
      </c>
      <c r="D157" s="29">
        <v>5</v>
      </c>
      <c r="E157" s="29" t="s">
        <v>165</v>
      </c>
      <c r="F157" s="98">
        <v>0</v>
      </c>
      <c r="G157" s="29" t="s">
        <v>138</v>
      </c>
      <c r="H157" s="29">
        <v>0</v>
      </c>
      <c r="I157" s="29" t="s">
        <v>138</v>
      </c>
      <c r="J157" s="27"/>
    </row>
    <row r="158" spans="1:10" ht="12.75">
      <c r="A158" s="29" t="s">
        <v>32</v>
      </c>
      <c r="B158" s="98" t="s">
        <v>69</v>
      </c>
      <c r="C158" s="98" t="s">
        <v>70</v>
      </c>
      <c r="D158" s="29">
        <v>5</v>
      </c>
      <c r="E158" s="29" t="s">
        <v>165</v>
      </c>
      <c r="F158" s="98">
        <v>0</v>
      </c>
      <c r="G158" s="29" t="s">
        <v>138</v>
      </c>
      <c r="H158" s="29">
        <v>0</v>
      </c>
      <c r="I158" s="29" t="s">
        <v>138</v>
      </c>
      <c r="J158" s="27"/>
    </row>
    <row r="159" spans="1:10" ht="12.75">
      <c r="A159" s="43" t="s">
        <v>32</v>
      </c>
      <c r="B159" s="43" t="s">
        <v>71</v>
      </c>
      <c r="C159" s="43" t="s">
        <v>72</v>
      </c>
      <c r="D159" s="43">
        <v>5</v>
      </c>
      <c r="E159" s="43" t="s">
        <v>165</v>
      </c>
      <c r="F159" s="43">
        <v>4</v>
      </c>
      <c r="G159" s="43" t="s">
        <v>138</v>
      </c>
      <c r="H159" s="43">
        <v>2</v>
      </c>
      <c r="I159" s="43" t="s">
        <v>138</v>
      </c>
      <c r="J159" s="27"/>
    </row>
    <row r="160" spans="1:10" ht="12.75">
      <c r="A160" s="29" t="s">
        <v>32</v>
      </c>
      <c r="B160" s="29" t="s">
        <v>73</v>
      </c>
      <c r="C160" s="29" t="s">
        <v>74</v>
      </c>
      <c r="D160" s="29">
        <v>5</v>
      </c>
      <c r="E160" s="29" t="s">
        <v>165</v>
      </c>
      <c r="F160" s="29">
        <v>4</v>
      </c>
      <c r="G160" s="29" t="s">
        <v>138</v>
      </c>
      <c r="H160" s="29">
        <v>2</v>
      </c>
      <c r="I160" s="29" t="s">
        <v>138</v>
      </c>
      <c r="J160" s="27"/>
    </row>
    <row r="161" spans="1:10" ht="12.75">
      <c r="A161" s="29" t="s">
        <v>32</v>
      </c>
      <c r="B161" s="98" t="s">
        <v>75</v>
      </c>
      <c r="C161" s="98" t="s">
        <v>76</v>
      </c>
      <c r="D161" s="29">
        <v>5</v>
      </c>
      <c r="E161" s="29" t="s">
        <v>165</v>
      </c>
      <c r="F161" s="98">
        <v>0</v>
      </c>
      <c r="G161" s="29" t="s">
        <v>138</v>
      </c>
      <c r="H161" s="29">
        <v>0</v>
      </c>
      <c r="I161" s="29" t="s">
        <v>138</v>
      </c>
      <c r="J161" s="27"/>
    </row>
    <row r="162" spans="1:10" ht="12.75">
      <c r="A162" s="29" t="s">
        <v>32</v>
      </c>
      <c r="B162" s="98" t="s">
        <v>77</v>
      </c>
      <c r="C162" s="98" t="s">
        <v>78</v>
      </c>
      <c r="D162" s="29">
        <v>5</v>
      </c>
      <c r="E162" s="29" t="s">
        <v>165</v>
      </c>
      <c r="F162" s="98">
        <v>0</v>
      </c>
      <c r="G162" s="29" t="s">
        <v>138</v>
      </c>
      <c r="H162" s="29">
        <v>0</v>
      </c>
      <c r="I162" s="29" t="s">
        <v>138</v>
      </c>
      <c r="J162" s="27"/>
    </row>
    <row r="163" spans="1:10" ht="12.75">
      <c r="A163" s="29" t="s">
        <v>32</v>
      </c>
      <c r="B163" s="29" t="s">
        <v>79</v>
      </c>
      <c r="C163" s="29" t="s">
        <v>80</v>
      </c>
      <c r="D163" s="29">
        <v>5</v>
      </c>
      <c r="E163" s="29" t="s">
        <v>165</v>
      </c>
      <c r="F163" s="29">
        <v>4</v>
      </c>
      <c r="G163" s="29" t="s">
        <v>138</v>
      </c>
      <c r="H163" s="29">
        <v>2</v>
      </c>
      <c r="I163" s="29" t="s">
        <v>138</v>
      </c>
      <c r="J163" s="27"/>
    </row>
    <row r="164" spans="1:10" ht="12.75">
      <c r="A164" s="29" t="s">
        <v>32</v>
      </c>
      <c r="B164" s="98" t="s">
        <v>81</v>
      </c>
      <c r="C164" s="98" t="s">
        <v>82</v>
      </c>
      <c r="D164" s="29">
        <v>5</v>
      </c>
      <c r="E164" s="29" t="s">
        <v>165</v>
      </c>
      <c r="F164" s="98">
        <v>0</v>
      </c>
      <c r="G164" s="29" t="s">
        <v>138</v>
      </c>
      <c r="H164" s="29">
        <v>0</v>
      </c>
      <c r="I164" s="29" t="s">
        <v>138</v>
      </c>
      <c r="J164" s="27"/>
    </row>
    <row r="165" spans="1:10" ht="12.75">
      <c r="A165" s="29" t="s">
        <v>32</v>
      </c>
      <c r="B165" s="29" t="s">
        <v>83</v>
      </c>
      <c r="C165" s="29" t="s">
        <v>84</v>
      </c>
      <c r="D165" s="29">
        <v>5</v>
      </c>
      <c r="E165" s="29" t="s">
        <v>165</v>
      </c>
      <c r="F165" s="29">
        <v>4</v>
      </c>
      <c r="G165" s="29" t="s">
        <v>138</v>
      </c>
      <c r="H165" s="29">
        <v>2</v>
      </c>
      <c r="I165" s="29" t="s">
        <v>138</v>
      </c>
      <c r="J165" s="27"/>
    </row>
    <row r="166" spans="1:10" ht="12.75">
      <c r="A166" s="29" t="s">
        <v>32</v>
      </c>
      <c r="B166" s="29" t="s">
        <v>85</v>
      </c>
      <c r="C166" s="29" t="s">
        <v>86</v>
      </c>
      <c r="D166" s="29">
        <v>5</v>
      </c>
      <c r="E166" s="29" t="s">
        <v>165</v>
      </c>
      <c r="F166" s="29">
        <v>4</v>
      </c>
      <c r="G166" s="29" t="s">
        <v>138</v>
      </c>
      <c r="H166" s="29">
        <v>2</v>
      </c>
      <c r="I166" s="29" t="s">
        <v>138</v>
      </c>
      <c r="J166" s="27"/>
    </row>
    <row r="167" spans="1:10" ht="12.75">
      <c r="A167" s="29" t="s">
        <v>32</v>
      </c>
      <c r="B167" s="98" t="s">
        <v>87</v>
      </c>
      <c r="C167" s="98" t="s">
        <v>88</v>
      </c>
      <c r="D167" s="29">
        <v>5</v>
      </c>
      <c r="E167" s="29" t="s">
        <v>165</v>
      </c>
      <c r="F167" s="98">
        <v>0</v>
      </c>
      <c r="G167" s="29" t="s">
        <v>138</v>
      </c>
      <c r="H167" s="29">
        <v>0</v>
      </c>
      <c r="I167" s="29" t="s">
        <v>138</v>
      </c>
      <c r="J167" s="27"/>
    </row>
    <row r="168" spans="1:10" ht="12.75">
      <c r="A168" s="29" t="s">
        <v>32</v>
      </c>
      <c r="B168" s="98" t="s">
        <v>89</v>
      </c>
      <c r="C168" s="98" t="s">
        <v>90</v>
      </c>
      <c r="D168" s="29">
        <v>5</v>
      </c>
      <c r="E168" s="29" t="s">
        <v>165</v>
      </c>
      <c r="F168" s="98">
        <v>0</v>
      </c>
      <c r="G168" s="29" t="s">
        <v>138</v>
      </c>
      <c r="H168" s="29">
        <v>0</v>
      </c>
      <c r="I168" s="29" t="s">
        <v>138</v>
      </c>
      <c r="J168" s="27"/>
    </row>
    <row r="169" spans="1:10" ht="12.75">
      <c r="A169" s="29" t="s">
        <v>32</v>
      </c>
      <c r="B169" s="98" t="s">
        <v>91</v>
      </c>
      <c r="C169" s="98" t="s">
        <v>92</v>
      </c>
      <c r="D169" s="29">
        <v>5</v>
      </c>
      <c r="E169" s="29" t="s">
        <v>165</v>
      </c>
      <c r="F169" s="98">
        <v>0</v>
      </c>
      <c r="G169" s="29" t="s">
        <v>138</v>
      </c>
      <c r="H169" s="29">
        <v>0</v>
      </c>
      <c r="I169" s="29" t="s">
        <v>138</v>
      </c>
      <c r="J169" s="27"/>
    </row>
    <row r="170" spans="1:10" ht="12.75">
      <c r="A170" s="29" t="s">
        <v>32</v>
      </c>
      <c r="B170" s="29" t="s">
        <v>93</v>
      </c>
      <c r="C170" s="29" t="s">
        <v>94</v>
      </c>
      <c r="D170" s="29">
        <v>5</v>
      </c>
      <c r="E170" s="29" t="s">
        <v>165</v>
      </c>
      <c r="F170" s="29">
        <v>4</v>
      </c>
      <c r="G170" s="29" t="s">
        <v>138</v>
      </c>
      <c r="H170" s="29">
        <v>2</v>
      </c>
      <c r="I170" s="29" t="s">
        <v>138</v>
      </c>
      <c r="J170" s="27"/>
    </row>
    <row r="171" spans="1:10" ht="12.75">
      <c r="A171" s="29" t="s">
        <v>32</v>
      </c>
      <c r="B171" s="98" t="s">
        <v>95</v>
      </c>
      <c r="C171" s="98" t="s">
        <v>96</v>
      </c>
      <c r="D171" s="29">
        <v>5</v>
      </c>
      <c r="E171" s="29" t="s">
        <v>165</v>
      </c>
      <c r="F171" s="98">
        <v>0</v>
      </c>
      <c r="G171" s="29" t="s">
        <v>138</v>
      </c>
      <c r="H171" s="29">
        <v>0</v>
      </c>
      <c r="I171" s="29" t="s">
        <v>138</v>
      </c>
      <c r="J171" s="27"/>
    </row>
    <row r="172" spans="1:10" ht="12.75">
      <c r="A172" s="29" t="s">
        <v>32</v>
      </c>
      <c r="B172" s="98" t="s">
        <v>97</v>
      </c>
      <c r="C172" s="98" t="s">
        <v>98</v>
      </c>
      <c r="D172" s="29">
        <v>5</v>
      </c>
      <c r="E172" s="29" t="s">
        <v>165</v>
      </c>
      <c r="F172" s="98">
        <v>0</v>
      </c>
      <c r="G172" s="29" t="s">
        <v>138</v>
      </c>
      <c r="H172" s="29">
        <v>0</v>
      </c>
      <c r="I172" s="29" t="s">
        <v>138</v>
      </c>
      <c r="J172" s="27"/>
    </row>
    <row r="173" spans="1:10" ht="12.75">
      <c r="A173" s="29" t="s">
        <v>32</v>
      </c>
      <c r="B173" s="98" t="s">
        <v>99</v>
      </c>
      <c r="C173" s="98" t="s">
        <v>100</v>
      </c>
      <c r="D173" s="29">
        <v>5</v>
      </c>
      <c r="E173" s="29" t="s">
        <v>165</v>
      </c>
      <c r="F173" s="98">
        <v>0</v>
      </c>
      <c r="G173" s="29" t="s">
        <v>138</v>
      </c>
      <c r="H173" s="29">
        <v>0</v>
      </c>
      <c r="I173" s="29" t="s">
        <v>138</v>
      </c>
      <c r="J173" s="27"/>
    </row>
    <row r="174" spans="1:10" ht="12.75">
      <c r="A174" s="29" t="s">
        <v>32</v>
      </c>
      <c r="B174" s="98" t="s">
        <v>101</v>
      </c>
      <c r="C174" s="98" t="s">
        <v>102</v>
      </c>
      <c r="D174" s="29">
        <v>5</v>
      </c>
      <c r="E174" s="29" t="s">
        <v>165</v>
      </c>
      <c r="F174" s="98">
        <v>0</v>
      </c>
      <c r="G174" s="29" t="s">
        <v>138</v>
      </c>
      <c r="H174" s="29">
        <v>0</v>
      </c>
      <c r="I174" s="29" t="s">
        <v>138</v>
      </c>
      <c r="J174" s="27"/>
    </row>
    <row r="175" spans="1:10" ht="12.75">
      <c r="A175" s="29" t="s">
        <v>32</v>
      </c>
      <c r="B175" s="98" t="s">
        <v>103</v>
      </c>
      <c r="C175" s="98" t="s">
        <v>104</v>
      </c>
      <c r="D175" s="29">
        <v>5</v>
      </c>
      <c r="E175" s="29" t="s">
        <v>165</v>
      </c>
      <c r="F175" s="98">
        <v>0</v>
      </c>
      <c r="G175" s="29" t="s">
        <v>138</v>
      </c>
      <c r="H175" s="29">
        <v>0</v>
      </c>
      <c r="I175" s="29" t="s">
        <v>138</v>
      </c>
      <c r="J175" s="27"/>
    </row>
    <row r="176" spans="1:10" ht="12.75">
      <c r="A176" s="29" t="s">
        <v>32</v>
      </c>
      <c r="B176" s="98" t="s">
        <v>105</v>
      </c>
      <c r="C176" s="98" t="s">
        <v>106</v>
      </c>
      <c r="D176" s="29">
        <v>5</v>
      </c>
      <c r="E176" s="29" t="s">
        <v>165</v>
      </c>
      <c r="F176" s="98">
        <v>0</v>
      </c>
      <c r="G176" s="29" t="s">
        <v>138</v>
      </c>
      <c r="H176" s="29">
        <v>0</v>
      </c>
      <c r="I176" s="29" t="s">
        <v>138</v>
      </c>
      <c r="J176" s="27"/>
    </row>
    <row r="177" spans="1:10" ht="12.75">
      <c r="A177" s="29" t="s">
        <v>32</v>
      </c>
      <c r="B177" s="98" t="s">
        <v>107</v>
      </c>
      <c r="C177" s="98" t="s">
        <v>108</v>
      </c>
      <c r="D177" s="29">
        <v>5</v>
      </c>
      <c r="E177" s="29" t="s">
        <v>165</v>
      </c>
      <c r="F177" s="98">
        <v>0</v>
      </c>
      <c r="G177" s="29" t="s">
        <v>138</v>
      </c>
      <c r="H177" s="29">
        <v>0</v>
      </c>
      <c r="I177" s="29" t="s">
        <v>138</v>
      </c>
      <c r="J177" s="27"/>
    </row>
    <row r="178" spans="1:10" ht="12.75">
      <c r="A178" s="29" t="s">
        <v>32</v>
      </c>
      <c r="B178" s="98" t="s">
        <v>109</v>
      </c>
      <c r="C178" s="98" t="s">
        <v>110</v>
      </c>
      <c r="D178" s="29">
        <v>5</v>
      </c>
      <c r="E178" s="29" t="s">
        <v>165</v>
      </c>
      <c r="F178" s="98">
        <v>0</v>
      </c>
      <c r="G178" s="29" t="s">
        <v>138</v>
      </c>
      <c r="H178" s="29">
        <v>0</v>
      </c>
      <c r="I178" s="29" t="s">
        <v>138</v>
      </c>
      <c r="J178" s="27"/>
    </row>
    <row r="179" spans="1:10" ht="12.75">
      <c r="A179" s="29" t="s">
        <v>32</v>
      </c>
      <c r="B179" s="98" t="s">
        <v>111</v>
      </c>
      <c r="C179" s="98" t="s">
        <v>112</v>
      </c>
      <c r="D179" s="29">
        <v>5</v>
      </c>
      <c r="E179" s="29" t="s">
        <v>165</v>
      </c>
      <c r="F179" s="98">
        <v>0</v>
      </c>
      <c r="G179" s="29" t="s">
        <v>138</v>
      </c>
      <c r="H179" s="29">
        <v>0</v>
      </c>
      <c r="I179" s="29" t="s">
        <v>138</v>
      </c>
      <c r="J179" s="27"/>
    </row>
    <row r="180" spans="1:10" ht="12.75">
      <c r="A180" s="32" t="s">
        <v>32</v>
      </c>
      <c r="B180" s="32" t="s">
        <v>113</v>
      </c>
      <c r="C180" s="32" t="s">
        <v>114</v>
      </c>
      <c r="D180" s="32">
        <v>5</v>
      </c>
      <c r="E180" s="32" t="s">
        <v>165</v>
      </c>
      <c r="F180" s="32">
        <v>4</v>
      </c>
      <c r="G180" s="32" t="s">
        <v>138</v>
      </c>
      <c r="H180" s="32">
        <v>2</v>
      </c>
      <c r="I180" s="32" t="s">
        <v>138</v>
      </c>
      <c r="J180" s="27"/>
    </row>
    <row r="181" spans="1:10" ht="12.75">
      <c r="A181" s="29"/>
      <c r="B181" s="30">
        <f>COUNTA(B138:B180)</f>
        <v>43</v>
      </c>
      <c r="C181" s="29"/>
      <c r="D181" s="29"/>
      <c r="E181" s="29"/>
      <c r="F181" s="30">
        <f>COUNTIF(F138:F180,"&gt;0")</f>
        <v>18</v>
      </c>
      <c r="G181" s="29"/>
      <c r="I181" s="29"/>
      <c r="J181" s="29"/>
    </row>
    <row r="182" spans="1:10" ht="12.75">
      <c r="A182" s="29"/>
      <c r="B182" s="40"/>
      <c r="C182" s="29"/>
      <c r="D182" s="29"/>
      <c r="E182" s="29"/>
      <c r="F182" s="29"/>
      <c r="G182" s="29"/>
      <c r="H182" s="29"/>
      <c r="I182" s="29"/>
      <c r="J182" s="25"/>
    </row>
    <row r="183" spans="1:10" ht="12.75">
      <c r="A183" s="32" t="s">
        <v>115</v>
      </c>
      <c r="B183" s="128" t="s">
        <v>116</v>
      </c>
      <c r="C183" s="128" t="s">
        <v>117</v>
      </c>
      <c r="D183" s="32">
        <v>5</v>
      </c>
      <c r="E183" s="32" t="s">
        <v>165</v>
      </c>
      <c r="F183" s="128">
        <v>0</v>
      </c>
      <c r="G183" s="32" t="s">
        <v>138</v>
      </c>
      <c r="H183" s="32">
        <v>0</v>
      </c>
      <c r="I183" s="32" t="s">
        <v>138</v>
      </c>
      <c r="J183" s="25"/>
    </row>
    <row r="184" spans="1:10" ht="12.75">
      <c r="A184" s="29"/>
      <c r="B184" s="30">
        <f>COUNTA(B183:B183)</f>
        <v>1</v>
      </c>
      <c r="C184" s="29"/>
      <c r="D184" s="29"/>
      <c r="E184" s="29"/>
      <c r="F184" s="30">
        <f>COUNTIF(F183:F183,"&gt;0")</f>
        <v>0</v>
      </c>
      <c r="G184" s="29"/>
      <c r="I184" s="29"/>
      <c r="J184" s="29"/>
    </row>
    <row r="185" spans="1:9" ht="12.75">
      <c r="A185" s="29"/>
      <c r="B185" s="40"/>
      <c r="C185" s="29"/>
      <c r="D185" s="29"/>
      <c r="E185" s="29"/>
      <c r="F185" s="29"/>
      <c r="G185" s="29"/>
      <c r="H185" s="29"/>
      <c r="I185" s="29"/>
    </row>
    <row r="186" spans="1:10" ht="12.75">
      <c r="A186" s="29" t="s">
        <v>118</v>
      </c>
      <c r="B186" s="98" t="s">
        <v>119</v>
      </c>
      <c r="C186" s="98" t="s">
        <v>120</v>
      </c>
      <c r="D186" s="29">
        <v>5</v>
      </c>
      <c r="E186" s="29" t="s">
        <v>165</v>
      </c>
      <c r="F186" s="98">
        <v>0</v>
      </c>
      <c r="G186" s="29" t="s">
        <v>138</v>
      </c>
      <c r="H186" s="29">
        <v>0</v>
      </c>
      <c r="I186" s="29" t="s">
        <v>138</v>
      </c>
      <c r="J186" s="29"/>
    </row>
    <row r="187" spans="1:9" ht="12.75">
      <c r="A187" s="29" t="s">
        <v>118</v>
      </c>
      <c r="B187" s="98" t="s">
        <v>121</v>
      </c>
      <c r="C187" s="98" t="s">
        <v>122</v>
      </c>
      <c r="D187" s="29">
        <v>5</v>
      </c>
      <c r="E187" s="29" t="s">
        <v>165</v>
      </c>
      <c r="F187" s="98">
        <v>0</v>
      </c>
      <c r="G187" s="29" t="s">
        <v>138</v>
      </c>
      <c r="H187" s="29">
        <v>0</v>
      </c>
      <c r="I187" s="29" t="s">
        <v>138</v>
      </c>
    </row>
    <row r="188" spans="1:9" ht="12.75">
      <c r="A188" s="29" t="s">
        <v>118</v>
      </c>
      <c r="B188" s="98" t="s">
        <v>123</v>
      </c>
      <c r="C188" s="98" t="s">
        <v>124</v>
      </c>
      <c r="D188" s="29">
        <v>5</v>
      </c>
      <c r="E188" s="29" t="s">
        <v>165</v>
      </c>
      <c r="F188" s="98">
        <v>0</v>
      </c>
      <c r="G188" s="29" t="s">
        <v>138</v>
      </c>
      <c r="H188" s="29">
        <v>0</v>
      </c>
      <c r="I188" s="29" t="s">
        <v>138</v>
      </c>
    </row>
    <row r="189" spans="1:9" ht="12.75">
      <c r="A189" s="29" t="s">
        <v>118</v>
      </c>
      <c r="B189" s="98" t="s">
        <v>125</v>
      </c>
      <c r="C189" s="98" t="s">
        <v>126</v>
      </c>
      <c r="D189" s="29">
        <v>5</v>
      </c>
      <c r="E189" s="29" t="s">
        <v>165</v>
      </c>
      <c r="F189" s="98">
        <v>0</v>
      </c>
      <c r="G189" s="29" t="s">
        <v>138</v>
      </c>
      <c r="H189" s="29">
        <v>0</v>
      </c>
      <c r="I189" s="29" t="s">
        <v>138</v>
      </c>
    </row>
    <row r="190" spans="1:12" ht="12.75">
      <c r="A190" s="29" t="s">
        <v>118</v>
      </c>
      <c r="B190" s="98" t="s">
        <v>127</v>
      </c>
      <c r="C190" s="98" t="s">
        <v>128</v>
      </c>
      <c r="D190" s="29">
        <v>5</v>
      </c>
      <c r="E190" s="29" t="s">
        <v>165</v>
      </c>
      <c r="F190" s="98">
        <v>0</v>
      </c>
      <c r="G190" s="29" t="s">
        <v>138</v>
      </c>
      <c r="H190" s="29">
        <v>0</v>
      </c>
      <c r="I190" s="29" t="s">
        <v>138</v>
      </c>
      <c r="J190" s="60"/>
      <c r="K190" s="60"/>
      <c r="L190" s="60"/>
    </row>
    <row r="191" spans="1:12" ht="12.75">
      <c r="A191" s="32" t="s">
        <v>118</v>
      </c>
      <c r="B191" s="135" t="s">
        <v>129</v>
      </c>
      <c r="C191" s="135" t="s">
        <v>130</v>
      </c>
      <c r="D191" s="32">
        <v>5</v>
      </c>
      <c r="E191" s="32" t="s">
        <v>165</v>
      </c>
      <c r="F191" s="135">
        <v>4</v>
      </c>
      <c r="G191" s="32" t="s">
        <v>138</v>
      </c>
      <c r="H191" s="32">
        <v>2</v>
      </c>
      <c r="I191" s="32" t="s">
        <v>138</v>
      </c>
      <c r="J191" s="60"/>
      <c r="K191" s="60"/>
      <c r="L191" s="60"/>
    </row>
    <row r="192" spans="1:10" ht="12.75">
      <c r="A192" s="29"/>
      <c r="B192" s="30">
        <f>COUNTA(B186:B191)</f>
        <v>6</v>
      </c>
      <c r="C192" s="29"/>
      <c r="D192" s="29"/>
      <c r="E192" s="29"/>
      <c r="F192" s="30">
        <f>COUNTIF(F186:F191,"&gt;0")</f>
        <v>1</v>
      </c>
      <c r="G192" s="29"/>
      <c r="I192" s="29"/>
      <c r="J192" s="29"/>
    </row>
    <row r="194" spans="1:12" ht="12.75" customHeight="1">
      <c r="A194" s="29" t="s">
        <v>131</v>
      </c>
      <c r="B194" s="98" t="s">
        <v>132</v>
      </c>
      <c r="C194" s="98" t="s">
        <v>133</v>
      </c>
      <c r="D194" s="29">
        <v>5</v>
      </c>
      <c r="E194" s="29" t="s">
        <v>165</v>
      </c>
      <c r="F194" s="98">
        <v>0</v>
      </c>
      <c r="G194" s="29" t="s">
        <v>138</v>
      </c>
      <c r="H194" s="29">
        <v>0</v>
      </c>
      <c r="I194" s="29" t="s">
        <v>138</v>
      </c>
      <c r="J194" s="60"/>
      <c r="K194" s="60"/>
      <c r="L194" s="60"/>
    </row>
    <row r="195" spans="1:12" ht="12.75" customHeight="1">
      <c r="A195" s="29" t="s">
        <v>131</v>
      </c>
      <c r="B195" s="98" t="s">
        <v>134</v>
      </c>
      <c r="C195" s="98" t="s">
        <v>135</v>
      </c>
      <c r="D195" s="29">
        <v>5</v>
      </c>
      <c r="E195" s="29" t="s">
        <v>165</v>
      </c>
      <c r="F195" s="98">
        <v>0</v>
      </c>
      <c r="G195" s="29" t="s">
        <v>138</v>
      </c>
      <c r="H195" s="29">
        <v>0</v>
      </c>
      <c r="I195" s="29" t="s">
        <v>138</v>
      </c>
      <c r="J195" s="60"/>
      <c r="K195" s="60"/>
      <c r="L195" s="60"/>
    </row>
    <row r="196" spans="1:9" ht="12.75" customHeight="1">
      <c r="A196" s="32" t="s">
        <v>131</v>
      </c>
      <c r="B196" s="128" t="s">
        <v>136</v>
      </c>
      <c r="C196" s="128" t="s">
        <v>137</v>
      </c>
      <c r="D196" s="32">
        <v>5</v>
      </c>
      <c r="E196" s="32" t="s">
        <v>165</v>
      </c>
      <c r="F196" s="128">
        <v>0</v>
      </c>
      <c r="G196" s="32" t="s">
        <v>138</v>
      </c>
      <c r="H196" s="32">
        <v>0</v>
      </c>
      <c r="I196" s="32" t="s">
        <v>138</v>
      </c>
    </row>
    <row r="197" spans="1:10" ht="12.75">
      <c r="A197" s="29"/>
      <c r="B197" s="30">
        <f>COUNTA(B194:B196)</f>
        <v>3</v>
      </c>
      <c r="C197" s="29"/>
      <c r="D197" s="29"/>
      <c r="E197" s="29"/>
      <c r="F197" s="30">
        <f>COUNTIF(F194:F196,"&gt;0")</f>
        <v>0</v>
      </c>
      <c r="G197" s="29"/>
      <c r="I197" s="29"/>
      <c r="J197" s="29"/>
    </row>
    <row r="198" spans="1:5" ht="12.75">
      <c r="A198" s="82" t="s">
        <v>261</v>
      </c>
      <c r="E198" s="82" t="s">
        <v>263</v>
      </c>
    </row>
    <row r="199" spans="1:7" ht="12.75">
      <c r="A199" s="82" t="s">
        <v>262</v>
      </c>
      <c r="B199" s="82">
        <f>B11+B23+B43+B57+B61+B99+B109+B113+B122+B136+B181+B184+B192+B197</f>
        <v>169</v>
      </c>
      <c r="E199" s="82" t="s">
        <v>262</v>
      </c>
      <c r="F199" s="82">
        <f>F11+F23+F43+F57+F61+F99+F109+F113+F122+F136+F181+F184+F192+F197</f>
        <v>65</v>
      </c>
      <c r="G199" s="29"/>
    </row>
    <row r="200" spans="1:6" ht="12.75">
      <c r="A200" s="82"/>
      <c r="B200" s="82"/>
      <c r="E200" s="82"/>
      <c r="F200" s="82"/>
    </row>
    <row r="201" spans="1:6" ht="12.75">
      <c r="A201" s="82"/>
      <c r="B201" s="82"/>
      <c r="E201" s="82"/>
      <c r="F201" s="82"/>
    </row>
    <row r="202" spans="1:6" ht="12.75">
      <c r="A202" s="82"/>
      <c r="B202" s="82"/>
      <c r="E202" s="82"/>
      <c r="F202" s="82"/>
    </row>
    <row r="203" spans="1:6" ht="12.75">
      <c r="A203" s="82"/>
      <c r="B203" s="82"/>
      <c r="E203" s="82"/>
      <c r="F203" s="82"/>
    </row>
    <row r="204" spans="1:6" ht="12.75">
      <c r="A204" s="82"/>
      <c r="B204" s="82"/>
      <c r="E204" s="82"/>
      <c r="F204" s="82"/>
    </row>
    <row r="205" spans="1:6" ht="12.75">
      <c r="A205" s="82"/>
      <c r="B205" s="82"/>
      <c r="E205" s="82"/>
      <c r="F205" s="82"/>
    </row>
    <row r="206" spans="1:6" ht="12.75">
      <c r="A206" s="82"/>
      <c r="B206" s="82"/>
      <c r="E206" s="82"/>
      <c r="F206" s="82"/>
    </row>
    <row r="207" spans="1:6" ht="12.75">
      <c r="A207" s="82"/>
      <c r="B207" s="82"/>
      <c r="E207" s="82"/>
      <c r="F207" s="82"/>
    </row>
    <row r="209" spans="2:8" ht="12.75">
      <c r="B209" s="55"/>
      <c r="C209" s="56"/>
      <c r="D209" s="57"/>
      <c r="E209" s="58"/>
      <c r="F209" s="58"/>
      <c r="G209" s="57"/>
      <c r="H209" s="59"/>
    </row>
    <row r="210" spans="2:8" ht="12.75">
      <c r="B210" s="129"/>
      <c r="C210" s="61" t="s">
        <v>480</v>
      </c>
      <c r="D210" s="62"/>
      <c r="E210" s="63"/>
      <c r="F210" s="64"/>
      <c r="G210" s="65"/>
      <c r="H210" s="90"/>
    </row>
    <row r="211" spans="2:8" ht="12.75">
      <c r="B211" s="140"/>
      <c r="C211" s="61"/>
      <c r="D211" s="62"/>
      <c r="E211" s="63"/>
      <c r="F211" s="64"/>
      <c r="G211" s="65"/>
      <c r="H211" s="90"/>
    </row>
    <row r="212" spans="2:8" ht="12.75">
      <c r="B212" s="141"/>
      <c r="C212" s="61" t="s">
        <v>481</v>
      </c>
      <c r="D212" s="89"/>
      <c r="E212" s="89"/>
      <c r="F212" s="89"/>
      <c r="G212" s="89"/>
      <c r="H212" s="90"/>
    </row>
    <row r="213" spans="2:8" ht="12.75">
      <c r="B213" s="88"/>
      <c r="C213" s="61" t="s">
        <v>482</v>
      </c>
      <c r="D213" s="89"/>
      <c r="E213" s="89"/>
      <c r="F213" s="89"/>
      <c r="G213" s="89"/>
      <c r="H213" s="90"/>
    </row>
    <row r="214" spans="2:8" ht="12.75">
      <c r="B214" s="88"/>
      <c r="C214" s="62" t="s">
        <v>483</v>
      </c>
      <c r="D214" s="139"/>
      <c r="E214" s="139"/>
      <c r="F214" s="139"/>
      <c r="G214" s="89"/>
      <c r="H214" s="90"/>
    </row>
    <row r="215" spans="2:8" ht="12.75">
      <c r="B215" s="88"/>
      <c r="C215" s="62" t="s">
        <v>484</v>
      </c>
      <c r="D215" s="89"/>
      <c r="E215" s="89"/>
      <c r="F215" s="89"/>
      <c r="G215" s="89"/>
      <c r="H215" s="90"/>
    </row>
    <row r="216" spans="2:8" ht="12.75">
      <c r="B216" s="88"/>
      <c r="C216" s="62"/>
      <c r="D216" s="89"/>
      <c r="E216" s="89"/>
      <c r="F216" s="89"/>
      <c r="G216" s="89"/>
      <c r="H216" s="90"/>
    </row>
    <row r="217" spans="2:8" ht="12.75">
      <c r="B217" s="155"/>
      <c r="C217" s="61" t="s">
        <v>494</v>
      </c>
      <c r="D217" s="89"/>
      <c r="E217" s="89"/>
      <c r="F217" s="89"/>
      <c r="G217" s="89"/>
      <c r="H217" s="90"/>
    </row>
    <row r="218" spans="2:8" ht="12.75">
      <c r="B218" s="88"/>
      <c r="C218" s="61" t="s">
        <v>493</v>
      </c>
      <c r="D218" s="89"/>
      <c r="E218" s="89"/>
      <c r="F218" s="89"/>
      <c r="G218" s="89"/>
      <c r="H218" s="90"/>
    </row>
    <row r="219" spans="2:8" ht="12.75">
      <c r="B219" s="88"/>
      <c r="C219" s="61"/>
      <c r="D219" s="89"/>
      <c r="E219" s="89"/>
      <c r="F219" s="89"/>
      <c r="G219" s="89"/>
      <c r="H219" s="90"/>
    </row>
    <row r="220" spans="2:8" ht="12.75">
      <c r="B220" s="156" t="s">
        <v>495</v>
      </c>
      <c r="C220" s="61" t="s">
        <v>496</v>
      </c>
      <c r="D220" s="89"/>
      <c r="E220" s="89"/>
      <c r="F220" s="89"/>
      <c r="G220" s="89"/>
      <c r="H220" s="90"/>
    </row>
    <row r="221" spans="2:8" ht="12.75">
      <c r="B221" s="88"/>
      <c r="C221" s="61" t="s">
        <v>497</v>
      </c>
      <c r="D221" s="89"/>
      <c r="E221" s="89"/>
      <c r="F221" s="89"/>
      <c r="G221" s="89"/>
      <c r="H221" s="90"/>
    </row>
    <row r="222" spans="2:8" ht="12.75">
      <c r="B222" s="88"/>
      <c r="C222" s="62"/>
      <c r="D222" s="89"/>
      <c r="E222" s="89"/>
      <c r="F222" s="89"/>
      <c r="G222" s="89"/>
      <c r="H222" s="90"/>
    </row>
    <row r="223" spans="2:8" ht="12.75">
      <c r="B223" s="88"/>
      <c r="C223" s="62" t="s">
        <v>488</v>
      </c>
      <c r="D223" s="89"/>
      <c r="E223" s="89"/>
      <c r="F223" s="89"/>
      <c r="G223" s="89"/>
      <c r="H223" s="90"/>
    </row>
    <row r="224" spans="2:8" ht="12.75">
      <c r="B224" s="88"/>
      <c r="C224" s="61" t="s">
        <v>489</v>
      </c>
      <c r="D224" s="89"/>
      <c r="E224" s="89"/>
      <c r="F224" s="89"/>
      <c r="G224" s="89"/>
      <c r="H224" s="90"/>
    </row>
    <row r="225" spans="2:8" ht="12.75">
      <c r="B225" s="88"/>
      <c r="C225" s="61" t="s">
        <v>490</v>
      </c>
      <c r="D225" s="89"/>
      <c r="E225" s="89"/>
      <c r="F225" s="89"/>
      <c r="G225" s="89"/>
      <c r="H225" s="90"/>
    </row>
    <row r="226" spans="2:8" ht="12.75">
      <c r="B226" s="91"/>
      <c r="C226" s="92"/>
      <c r="D226" s="92"/>
      <c r="E226" s="92"/>
      <c r="F226" s="92"/>
      <c r="G226" s="92"/>
      <c r="H226" s="66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Texas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1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205" t="s">
        <v>253</v>
      </c>
      <c r="C1" s="205"/>
      <c r="F1" s="206" t="s">
        <v>259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s="22" customFormat="1" ht="39" customHeight="1">
      <c r="A2" s="26" t="s">
        <v>186</v>
      </c>
      <c r="B2" s="26" t="s">
        <v>187</v>
      </c>
      <c r="C2" s="26" t="s">
        <v>188</v>
      </c>
      <c r="D2" s="122" t="s">
        <v>231</v>
      </c>
      <c r="E2" s="122" t="s">
        <v>232</v>
      </c>
      <c r="F2" s="122" t="s">
        <v>254</v>
      </c>
      <c r="G2" s="122" t="s">
        <v>241</v>
      </c>
      <c r="H2" s="123" t="s">
        <v>260</v>
      </c>
      <c r="I2" s="122" t="s">
        <v>255</v>
      </c>
      <c r="J2" s="122" t="s">
        <v>256</v>
      </c>
      <c r="K2" s="122" t="s">
        <v>257</v>
      </c>
      <c r="L2" s="122" t="s">
        <v>212</v>
      </c>
      <c r="M2" s="122" t="s">
        <v>258</v>
      </c>
      <c r="N2" s="122" t="s">
        <v>223</v>
      </c>
      <c r="O2" s="122" t="s">
        <v>222</v>
      </c>
      <c r="P2" s="122" t="s">
        <v>224</v>
      </c>
      <c r="Q2" s="122" t="s">
        <v>194</v>
      </c>
      <c r="R2" s="122" t="s">
        <v>225</v>
      </c>
    </row>
    <row r="3" spans="1:18" ht="12.75">
      <c r="A3" s="32" t="s">
        <v>264</v>
      </c>
      <c r="B3" s="32" t="s">
        <v>281</v>
      </c>
      <c r="C3" s="32" t="s">
        <v>282</v>
      </c>
      <c r="D3" s="32" t="s">
        <v>478</v>
      </c>
      <c r="E3" s="32" t="s">
        <v>479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>
      <c r="A4" s="29"/>
      <c r="B4" s="30">
        <f>COUNTA(B3:B3)</f>
        <v>1</v>
      </c>
      <c r="C4" s="53"/>
      <c r="D4" s="30">
        <f aca="true" t="shared" si="0" ref="D4:R4">COUNTIF(D3:D3,"Yes")</f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 t="shared" si="0"/>
        <v>0</v>
      </c>
      <c r="M4" s="30">
        <f t="shared" si="0"/>
        <v>0</v>
      </c>
      <c r="N4" s="30">
        <f t="shared" si="0"/>
        <v>0</v>
      </c>
      <c r="O4" s="30">
        <f t="shared" si="0"/>
        <v>0</v>
      </c>
      <c r="P4" s="30">
        <f t="shared" si="0"/>
        <v>0</v>
      </c>
      <c r="Q4" s="30">
        <f t="shared" si="0"/>
        <v>0</v>
      </c>
      <c r="R4" s="30">
        <f t="shared" si="0"/>
        <v>0</v>
      </c>
    </row>
    <row r="5" spans="1:18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2.75">
      <c r="A6" s="43" t="s">
        <v>283</v>
      </c>
      <c r="B6" s="43" t="s">
        <v>284</v>
      </c>
      <c r="C6" s="43" t="s">
        <v>285</v>
      </c>
      <c r="D6" s="29" t="s">
        <v>478</v>
      </c>
      <c r="E6" s="29" t="s">
        <v>479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2.75">
      <c r="A7" s="43" t="s">
        <v>283</v>
      </c>
      <c r="B7" s="43" t="s">
        <v>288</v>
      </c>
      <c r="C7" s="43" t="s">
        <v>289</v>
      </c>
      <c r="D7" s="29" t="s">
        <v>478</v>
      </c>
      <c r="E7" s="29" t="s">
        <v>479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2.75">
      <c r="A8" s="43" t="s">
        <v>283</v>
      </c>
      <c r="B8" s="43" t="s">
        <v>292</v>
      </c>
      <c r="C8" s="43" t="s">
        <v>293</v>
      </c>
      <c r="D8" s="29" t="s">
        <v>478</v>
      </c>
      <c r="E8" s="29" t="s">
        <v>479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2.75">
      <c r="A9" s="146" t="s">
        <v>283</v>
      </c>
      <c r="B9" s="146" t="s">
        <v>300</v>
      </c>
      <c r="C9" s="146" t="s">
        <v>301</v>
      </c>
      <c r="D9" s="32" t="s">
        <v>478</v>
      </c>
      <c r="E9" s="32" t="s">
        <v>479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2.75">
      <c r="A10" s="43"/>
      <c r="B10" s="80">
        <f>COUNTA(B6:B9)</f>
        <v>4</v>
      </c>
      <c r="C10" s="34"/>
      <c r="D10" s="30">
        <f aca="true" t="shared" si="1" ref="D10:R10">COUNTIF(D6:D9,"Yes")</f>
        <v>0</v>
      </c>
      <c r="E10" s="30">
        <f t="shared" si="1"/>
        <v>0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0">
        <f t="shared" si="1"/>
        <v>0</v>
      </c>
      <c r="L10" s="30">
        <f t="shared" si="1"/>
        <v>0</v>
      </c>
      <c r="M10" s="30">
        <f t="shared" si="1"/>
        <v>0</v>
      </c>
      <c r="N10" s="30">
        <f t="shared" si="1"/>
        <v>0</v>
      </c>
      <c r="O10" s="30">
        <f t="shared" si="1"/>
        <v>0</v>
      </c>
      <c r="P10" s="30">
        <f t="shared" si="1"/>
        <v>0</v>
      </c>
      <c r="Q10" s="30">
        <f t="shared" si="1"/>
        <v>0</v>
      </c>
      <c r="R10" s="30">
        <f t="shared" si="1"/>
        <v>0</v>
      </c>
    </row>
    <row r="11" spans="1:18" ht="12.75">
      <c r="A11" s="43"/>
      <c r="B11" s="43"/>
      <c r="C11" s="4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43" t="s">
        <v>341</v>
      </c>
      <c r="B12" s="43" t="s">
        <v>342</v>
      </c>
      <c r="C12" s="43" t="s">
        <v>343</v>
      </c>
      <c r="D12" s="29" t="s">
        <v>478</v>
      </c>
      <c r="E12" s="29" t="s">
        <v>479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2.75">
      <c r="A13" s="43" t="s">
        <v>341</v>
      </c>
      <c r="B13" s="43" t="s">
        <v>344</v>
      </c>
      <c r="C13" s="43" t="s">
        <v>345</v>
      </c>
      <c r="D13" s="29" t="s">
        <v>478</v>
      </c>
      <c r="E13" s="29" t="s">
        <v>479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2.75">
      <c r="A14" s="43" t="s">
        <v>341</v>
      </c>
      <c r="B14" s="43" t="s">
        <v>346</v>
      </c>
      <c r="C14" s="43" t="s">
        <v>347</v>
      </c>
      <c r="D14" s="29" t="s">
        <v>478</v>
      </c>
      <c r="E14" s="29" t="s">
        <v>479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2.75">
      <c r="A15" s="43" t="s">
        <v>341</v>
      </c>
      <c r="B15" s="43" t="s">
        <v>348</v>
      </c>
      <c r="C15" s="43" t="s">
        <v>349</v>
      </c>
      <c r="D15" s="29" t="s">
        <v>478</v>
      </c>
      <c r="E15" s="29" t="s">
        <v>479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43" t="s">
        <v>341</v>
      </c>
      <c r="B16" s="43" t="s">
        <v>350</v>
      </c>
      <c r="C16" s="43" t="s">
        <v>351</v>
      </c>
      <c r="D16" s="29" t="s">
        <v>478</v>
      </c>
      <c r="E16" s="29" t="s">
        <v>479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2.75">
      <c r="A17" s="43" t="s">
        <v>341</v>
      </c>
      <c r="B17" s="43" t="s">
        <v>352</v>
      </c>
      <c r="C17" s="43" t="s">
        <v>353</v>
      </c>
      <c r="D17" s="29" t="s">
        <v>478</v>
      </c>
      <c r="E17" s="29" t="s">
        <v>479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43" t="s">
        <v>341</v>
      </c>
      <c r="B18" s="43" t="s">
        <v>354</v>
      </c>
      <c r="C18" s="43" t="s">
        <v>355</v>
      </c>
      <c r="D18" s="29" t="s">
        <v>478</v>
      </c>
      <c r="E18" s="29" t="s">
        <v>479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2.75">
      <c r="A19" s="43" t="s">
        <v>341</v>
      </c>
      <c r="B19" s="43" t="s">
        <v>360</v>
      </c>
      <c r="C19" s="43" t="s">
        <v>361</v>
      </c>
      <c r="D19" s="29" t="s">
        <v>478</v>
      </c>
      <c r="E19" s="29" t="s">
        <v>479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2.75">
      <c r="A20" s="146" t="s">
        <v>341</v>
      </c>
      <c r="B20" s="146" t="s">
        <v>364</v>
      </c>
      <c r="C20" s="146" t="s">
        <v>365</v>
      </c>
      <c r="D20" s="32" t="s">
        <v>478</v>
      </c>
      <c r="E20" s="32" t="s">
        <v>479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3"/>
      <c r="B21" s="80">
        <f>COUNTA(B12:B20)</f>
        <v>9</v>
      </c>
      <c r="C21" s="34"/>
      <c r="D21" s="80">
        <f aca="true" t="shared" si="2" ref="D21:R21">COUNTIF(D12:D20,"Yes")</f>
        <v>0</v>
      </c>
      <c r="E21" s="8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  <c r="M21" s="30">
        <f t="shared" si="2"/>
        <v>0</v>
      </c>
      <c r="N21" s="30">
        <f t="shared" si="2"/>
        <v>0</v>
      </c>
      <c r="O21" s="30">
        <f t="shared" si="2"/>
        <v>0</v>
      </c>
      <c r="P21" s="30">
        <f t="shared" si="2"/>
        <v>0</v>
      </c>
      <c r="Q21" s="30">
        <f t="shared" si="2"/>
        <v>0</v>
      </c>
      <c r="R21" s="30">
        <f t="shared" si="2"/>
        <v>0</v>
      </c>
    </row>
    <row r="22" spans="1:18" ht="12.75">
      <c r="A22" s="43"/>
      <c r="B22" s="80"/>
      <c r="C22" s="43"/>
      <c r="D22" s="43"/>
      <c r="E22" s="43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2.75">
      <c r="A23" s="43" t="s">
        <v>371</v>
      </c>
      <c r="B23" s="43" t="s">
        <v>372</v>
      </c>
      <c r="C23" s="43" t="s">
        <v>373</v>
      </c>
      <c r="D23" s="29" t="s">
        <v>478</v>
      </c>
      <c r="E23" s="29" t="s">
        <v>479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2.75">
      <c r="A24" s="43" t="s">
        <v>371</v>
      </c>
      <c r="B24" s="43" t="s">
        <v>374</v>
      </c>
      <c r="C24" s="43" t="s">
        <v>375</v>
      </c>
      <c r="D24" s="29" t="s">
        <v>478</v>
      </c>
      <c r="E24" s="29" t="s">
        <v>479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>
      <c r="A25" s="43" t="s">
        <v>371</v>
      </c>
      <c r="B25" s="43" t="s">
        <v>376</v>
      </c>
      <c r="C25" s="43" t="s">
        <v>377</v>
      </c>
      <c r="D25" s="29" t="s">
        <v>478</v>
      </c>
      <c r="E25" s="29" t="s">
        <v>479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43" t="s">
        <v>371</v>
      </c>
      <c r="B26" s="43" t="s">
        <v>378</v>
      </c>
      <c r="C26" s="43" t="s">
        <v>379</v>
      </c>
      <c r="D26" s="29" t="s">
        <v>478</v>
      </c>
      <c r="E26" s="29" t="s">
        <v>479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>
      <c r="A27" s="43" t="s">
        <v>371</v>
      </c>
      <c r="B27" s="43" t="s">
        <v>382</v>
      </c>
      <c r="C27" s="43" t="s">
        <v>383</v>
      </c>
      <c r="D27" s="29" t="s">
        <v>478</v>
      </c>
      <c r="E27" s="29" t="s">
        <v>479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43" t="s">
        <v>371</v>
      </c>
      <c r="B28" s="43" t="s">
        <v>384</v>
      </c>
      <c r="C28" s="43" t="s">
        <v>385</v>
      </c>
      <c r="D28" s="29" t="s">
        <v>478</v>
      </c>
      <c r="E28" s="29" t="s">
        <v>479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43" t="s">
        <v>371</v>
      </c>
      <c r="B29" s="43" t="s">
        <v>386</v>
      </c>
      <c r="C29" s="43" t="s">
        <v>387</v>
      </c>
      <c r="D29" s="29" t="s">
        <v>478</v>
      </c>
      <c r="E29" s="29" t="s">
        <v>479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43" t="s">
        <v>371</v>
      </c>
      <c r="B30" s="43" t="s">
        <v>394</v>
      </c>
      <c r="C30" s="43" t="s">
        <v>395</v>
      </c>
      <c r="D30" s="29" t="s">
        <v>478</v>
      </c>
      <c r="E30" s="29" t="s">
        <v>479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.75">
      <c r="A31" s="43" t="s">
        <v>371</v>
      </c>
      <c r="B31" s="43" t="s">
        <v>396</v>
      </c>
      <c r="C31" s="43" t="s">
        <v>397</v>
      </c>
      <c r="D31" s="29" t="s">
        <v>478</v>
      </c>
      <c r="E31" s="29" t="s">
        <v>479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>
      <c r="A32" s="43" t="s">
        <v>371</v>
      </c>
      <c r="B32" s="43" t="s">
        <v>402</v>
      </c>
      <c r="C32" s="43" t="s">
        <v>403</v>
      </c>
      <c r="D32" s="29" t="s">
        <v>478</v>
      </c>
      <c r="E32" s="29" t="s">
        <v>479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43" t="s">
        <v>371</v>
      </c>
      <c r="B33" s="43" t="s">
        <v>412</v>
      </c>
      <c r="C33" s="43" t="s">
        <v>413</v>
      </c>
      <c r="D33" s="29" t="s">
        <v>478</v>
      </c>
      <c r="E33" s="29" t="s">
        <v>479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2.75">
      <c r="A34" s="43" t="s">
        <v>371</v>
      </c>
      <c r="B34" s="43" t="s">
        <v>414</v>
      </c>
      <c r="C34" s="43" t="s">
        <v>415</v>
      </c>
      <c r="D34" s="29" t="s">
        <v>478</v>
      </c>
      <c r="E34" s="29" t="s">
        <v>479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>
      <c r="A35" s="43" t="s">
        <v>371</v>
      </c>
      <c r="B35" s="43" t="s">
        <v>416</v>
      </c>
      <c r="C35" s="43" t="s">
        <v>417</v>
      </c>
      <c r="D35" s="29" t="s">
        <v>478</v>
      </c>
      <c r="E35" s="29" t="s">
        <v>479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>
      <c r="A36" s="43" t="s">
        <v>371</v>
      </c>
      <c r="B36" s="43" t="s">
        <v>418</v>
      </c>
      <c r="C36" s="43" t="s">
        <v>419</v>
      </c>
      <c r="D36" s="29" t="s">
        <v>478</v>
      </c>
      <c r="E36" s="29" t="s">
        <v>479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43" t="s">
        <v>371</v>
      </c>
      <c r="B37" s="43" t="s">
        <v>420</v>
      </c>
      <c r="C37" s="43" t="s">
        <v>421</v>
      </c>
      <c r="D37" s="29" t="s">
        <v>478</v>
      </c>
      <c r="E37" s="29" t="s">
        <v>479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>
      <c r="A38" s="43" t="s">
        <v>371</v>
      </c>
      <c r="B38" s="43" t="s">
        <v>422</v>
      </c>
      <c r="C38" s="43" t="s">
        <v>423</v>
      </c>
      <c r="D38" s="29" t="s">
        <v>478</v>
      </c>
      <c r="E38" s="29" t="s">
        <v>479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43" t="s">
        <v>371</v>
      </c>
      <c r="B39" s="43" t="s">
        <v>424</v>
      </c>
      <c r="C39" s="43" t="s">
        <v>425</v>
      </c>
      <c r="D39" s="29" t="s">
        <v>478</v>
      </c>
      <c r="E39" s="29" t="s">
        <v>479</v>
      </c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>
      <c r="A40" s="43" t="s">
        <v>371</v>
      </c>
      <c r="B40" s="43" t="s">
        <v>426</v>
      </c>
      <c r="C40" s="43" t="s">
        <v>427</v>
      </c>
      <c r="D40" s="29" t="s">
        <v>478</v>
      </c>
      <c r="E40" s="29" t="s">
        <v>479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2.75">
      <c r="A41" s="43" t="s">
        <v>371</v>
      </c>
      <c r="B41" s="43" t="s">
        <v>428</v>
      </c>
      <c r="C41" s="43" t="s">
        <v>429</v>
      </c>
      <c r="D41" s="29" t="s">
        <v>478</v>
      </c>
      <c r="E41" s="29" t="s">
        <v>479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>
      <c r="A42" s="43" t="s">
        <v>371</v>
      </c>
      <c r="B42" s="43" t="s">
        <v>430</v>
      </c>
      <c r="C42" s="43" t="s">
        <v>431</v>
      </c>
      <c r="D42" s="29" t="s">
        <v>478</v>
      </c>
      <c r="E42" s="29" t="s">
        <v>479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>
      <c r="A43" s="43" t="s">
        <v>371</v>
      </c>
      <c r="B43" s="43" t="s">
        <v>436</v>
      </c>
      <c r="C43" s="43" t="s">
        <v>437</v>
      </c>
      <c r="D43" s="29" t="s">
        <v>478</v>
      </c>
      <c r="E43" s="29" t="s">
        <v>479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>
      <c r="A44" s="43" t="s">
        <v>371</v>
      </c>
      <c r="B44" s="43" t="s">
        <v>438</v>
      </c>
      <c r="C44" s="43" t="s">
        <v>439</v>
      </c>
      <c r="D44" s="29" t="s">
        <v>478</v>
      </c>
      <c r="E44" s="29" t="s">
        <v>479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>
      <c r="A45" s="43" t="s">
        <v>371</v>
      </c>
      <c r="B45" s="43" t="s">
        <v>440</v>
      </c>
      <c r="C45" s="43" t="s">
        <v>441</v>
      </c>
      <c r="D45" s="29" t="s">
        <v>478</v>
      </c>
      <c r="E45" s="29" t="s">
        <v>479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>
      <c r="A46" s="146" t="s">
        <v>371</v>
      </c>
      <c r="B46" s="146" t="s">
        <v>442</v>
      </c>
      <c r="C46" s="146" t="s">
        <v>443</v>
      </c>
      <c r="D46" s="32" t="s">
        <v>478</v>
      </c>
      <c r="E46" s="32" t="s">
        <v>479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12.75">
      <c r="A47" s="43"/>
      <c r="B47" s="80">
        <f>COUNTA(B23:B46)</f>
        <v>24</v>
      </c>
      <c r="C47" s="34"/>
      <c r="D47" s="30">
        <f aca="true" t="shared" si="3" ref="D47:R47">COUNTIF(D23:D46,"Yes")</f>
        <v>0</v>
      </c>
      <c r="E47" s="30">
        <f t="shared" si="3"/>
        <v>0</v>
      </c>
      <c r="F47" s="30">
        <f t="shared" si="3"/>
        <v>0</v>
      </c>
      <c r="G47" s="30">
        <f t="shared" si="3"/>
        <v>0</v>
      </c>
      <c r="H47" s="30">
        <f t="shared" si="3"/>
        <v>0</v>
      </c>
      <c r="I47" s="30">
        <f t="shared" si="3"/>
        <v>0</v>
      </c>
      <c r="J47" s="30">
        <f t="shared" si="3"/>
        <v>0</v>
      </c>
      <c r="K47" s="30">
        <f t="shared" si="3"/>
        <v>0</v>
      </c>
      <c r="L47" s="30">
        <f t="shared" si="3"/>
        <v>0</v>
      </c>
      <c r="M47" s="30">
        <f t="shared" si="3"/>
        <v>0</v>
      </c>
      <c r="N47" s="30">
        <f t="shared" si="3"/>
        <v>0</v>
      </c>
      <c r="O47" s="30">
        <f t="shared" si="3"/>
        <v>0</v>
      </c>
      <c r="P47" s="30">
        <f t="shared" si="3"/>
        <v>0</v>
      </c>
      <c r="Q47" s="30">
        <f t="shared" si="3"/>
        <v>0</v>
      </c>
      <c r="R47" s="30">
        <f t="shared" si="3"/>
        <v>0</v>
      </c>
    </row>
    <row r="48" spans="1:18" ht="12.75">
      <c r="A48" s="43"/>
      <c r="B48" s="80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43" t="s">
        <v>461</v>
      </c>
      <c r="B49" s="43" t="s">
        <v>462</v>
      </c>
      <c r="C49" s="43" t="s">
        <v>463</v>
      </c>
      <c r="D49" s="29" t="s">
        <v>478</v>
      </c>
      <c r="E49" s="29" t="s">
        <v>479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75">
      <c r="A50" s="146" t="s">
        <v>461</v>
      </c>
      <c r="B50" s="146" t="s">
        <v>464</v>
      </c>
      <c r="C50" s="146" t="s">
        <v>465</v>
      </c>
      <c r="D50" s="32" t="s">
        <v>478</v>
      </c>
      <c r="E50" s="32" t="s">
        <v>479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75">
      <c r="A51" s="43"/>
      <c r="B51" s="80">
        <f>COUNTA(B49:B50)</f>
        <v>2</v>
      </c>
      <c r="C51" s="34"/>
      <c r="D51" s="30">
        <f aca="true" t="shared" si="4" ref="D51:R51">COUNTIF(D49:D50,"Yes")</f>
        <v>0</v>
      </c>
      <c r="E51" s="30">
        <f t="shared" si="4"/>
        <v>0</v>
      </c>
      <c r="F51" s="30">
        <f t="shared" si="4"/>
        <v>0</v>
      </c>
      <c r="G51" s="30">
        <f t="shared" si="4"/>
        <v>0</v>
      </c>
      <c r="H51" s="30">
        <f t="shared" si="4"/>
        <v>0</v>
      </c>
      <c r="I51" s="30">
        <f t="shared" si="4"/>
        <v>0</v>
      </c>
      <c r="J51" s="30">
        <f t="shared" si="4"/>
        <v>0</v>
      </c>
      <c r="K51" s="30">
        <f t="shared" si="4"/>
        <v>0</v>
      </c>
      <c r="L51" s="30">
        <f t="shared" si="4"/>
        <v>0</v>
      </c>
      <c r="M51" s="30">
        <f t="shared" si="4"/>
        <v>0</v>
      </c>
      <c r="N51" s="30">
        <f t="shared" si="4"/>
        <v>0</v>
      </c>
      <c r="O51" s="30">
        <f t="shared" si="4"/>
        <v>0</v>
      </c>
      <c r="P51" s="30">
        <f t="shared" si="4"/>
        <v>0</v>
      </c>
      <c r="Q51" s="30">
        <f t="shared" si="4"/>
        <v>0</v>
      </c>
      <c r="R51" s="30">
        <f t="shared" si="4"/>
        <v>0</v>
      </c>
    </row>
    <row r="52" spans="1:18" ht="12.75">
      <c r="A52" s="43"/>
      <c r="B52" s="44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2.75">
      <c r="A53" s="29" t="s">
        <v>466</v>
      </c>
      <c r="B53" s="111" t="s">
        <v>471</v>
      </c>
      <c r="C53" s="111" t="s">
        <v>472</v>
      </c>
      <c r="D53" s="29" t="s">
        <v>478</v>
      </c>
      <c r="E53" s="29" t="s">
        <v>479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ht="12.75">
      <c r="A54" s="29" t="s">
        <v>466</v>
      </c>
      <c r="B54" s="111" t="s">
        <v>473</v>
      </c>
      <c r="C54" s="111" t="s">
        <v>0</v>
      </c>
      <c r="D54" s="29" t="s">
        <v>478</v>
      </c>
      <c r="E54" s="29" t="s">
        <v>479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ht="12.75">
      <c r="A55" s="29" t="s">
        <v>466</v>
      </c>
      <c r="B55" s="111" t="s">
        <v>1</v>
      </c>
      <c r="C55" s="111" t="s">
        <v>2</v>
      </c>
      <c r="D55" s="29" t="s">
        <v>478</v>
      </c>
      <c r="E55" s="29" t="s">
        <v>479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2.75">
      <c r="A56" s="32" t="s">
        <v>466</v>
      </c>
      <c r="B56" s="135" t="s">
        <v>5</v>
      </c>
      <c r="C56" s="135" t="s">
        <v>6</v>
      </c>
      <c r="D56" s="32" t="s">
        <v>478</v>
      </c>
      <c r="E56" s="32" t="s">
        <v>479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75">
      <c r="A57" s="43"/>
      <c r="B57" s="80">
        <f>COUNTA(B53:B56)</f>
        <v>4</v>
      </c>
      <c r="C57" s="43"/>
      <c r="D57" s="30">
        <f aca="true" t="shared" si="5" ref="D57:R57">COUNTIF(D53:D56,"Yes")</f>
        <v>0</v>
      </c>
      <c r="E57" s="30">
        <f t="shared" si="5"/>
        <v>0</v>
      </c>
      <c r="F57" s="30">
        <f t="shared" si="5"/>
        <v>0</v>
      </c>
      <c r="G57" s="30">
        <f t="shared" si="5"/>
        <v>0</v>
      </c>
      <c r="H57" s="30">
        <f t="shared" si="5"/>
        <v>0</v>
      </c>
      <c r="I57" s="30">
        <f t="shared" si="5"/>
        <v>0</v>
      </c>
      <c r="J57" s="30">
        <f t="shared" si="5"/>
        <v>0</v>
      </c>
      <c r="K57" s="30">
        <f t="shared" si="5"/>
        <v>0</v>
      </c>
      <c r="L57" s="30">
        <f t="shared" si="5"/>
        <v>0</v>
      </c>
      <c r="M57" s="30">
        <f t="shared" si="5"/>
        <v>0</v>
      </c>
      <c r="N57" s="30">
        <f t="shared" si="5"/>
        <v>0</v>
      </c>
      <c r="O57" s="30">
        <f t="shared" si="5"/>
        <v>0</v>
      </c>
      <c r="P57" s="30">
        <f t="shared" si="5"/>
        <v>0</v>
      </c>
      <c r="Q57" s="30">
        <f t="shared" si="5"/>
        <v>0</v>
      </c>
      <c r="R57" s="30">
        <f t="shared" si="5"/>
        <v>0</v>
      </c>
    </row>
    <row r="58" spans="1:18" ht="12.75">
      <c r="A58" s="43"/>
      <c r="B58" s="44"/>
      <c r="C58" s="43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ht="12.75">
      <c r="A59" s="43" t="s">
        <v>7</v>
      </c>
      <c r="B59" s="43" t="s">
        <v>12</v>
      </c>
      <c r="C59" s="43" t="s">
        <v>13</v>
      </c>
      <c r="D59" s="29" t="s">
        <v>478</v>
      </c>
      <c r="E59" s="29" t="s">
        <v>479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>
      <c r="A60" s="43" t="s">
        <v>7</v>
      </c>
      <c r="B60" s="43" t="s">
        <v>20</v>
      </c>
      <c r="C60" s="43" t="s">
        <v>21</v>
      </c>
      <c r="D60" s="29" t="s">
        <v>478</v>
      </c>
      <c r="E60" s="29" t="s">
        <v>479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ht="12.75">
      <c r="A61" s="43" t="s">
        <v>7</v>
      </c>
      <c r="B61" s="43" t="s">
        <v>26</v>
      </c>
      <c r="C61" s="43" t="s">
        <v>27</v>
      </c>
      <c r="D61" s="29" t="s">
        <v>478</v>
      </c>
      <c r="E61" s="29" t="s">
        <v>479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ht="12.75">
      <c r="A62" s="146" t="s">
        <v>7</v>
      </c>
      <c r="B62" s="146" t="s">
        <v>28</v>
      </c>
      <c r="C62" s="146" t="s">
        <v>29</v>
      </c>
      <c r="D62" s="32" t="s">
        <v>478</v>
      </c>
      <c r="E62" s="32" t="s">
        <v>479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75">
      <c r="A63" s="43"/>
      <c r="B63" s="80">
        <f>COUNTA(B59:B62)</f>
        <v>4</v>
      </c>
      <c r="C63" s="34"/>
      <c r="D63" s="30">
        <f aca="true" t="shared" si="6" ref="D63:R63">COUNTIF(D59:D62,"Yes")</f>
        <v>0</v>
      </c>
      <c r="E63" s="30">
        <f t="shared" si="6"/>
        <v>0</v>
      </c>
      <c r="F63" s="30">
        <f t="shared" si="6"/>
        <v>0</v>
      </c>
      <c r="G63" s="30">
        <f t="shared" si="6"/>
        <v>0</v>
      </c>
      <c r="H63" s="30">
        <f t="shared" si="6"/>
        <v>0</v>
      </c>
      <c r="I63" s="30">
        <f t="shared" si="6"/>
        <v>0</v>
      </c>
      <c r="J63" s="30">
        <f t="shared" si="6"/>
        <v>0</v>
      </c>
      <c r="K63" s="30">
        <f t="shared" si="6"/>
        <v>0</v>
      </c>
      <c r="L63" s="30">
        <f t="shared" si="6"/>
        <v>0</v>
      </c>
      <c r="M63" s="30">
        <f t="shared" si="6"/>
        <v>0</v>
      </c>
      <c r="N63" s="30">
        <f t="shared" si="6"/>
        <v>0</v>
      </c>
      <c r="O63" s="30">
        <f t="shared" si="6"/>
        <v>0</v>
      </c>
      <c r="P63" s="30">
        <f t="shared" si="6"/>
        <v>0</v>
      </c>
      <c r="Q63" s="30">
        <f t="shared" si="6"/>
        <v>0</v>
      </c>
      <c r="R63" s="30">
        <f t="shared" si="6"/>
        <v>0</v>
      </c>
    </row>
    <row r="64" spans="1:18" ht="12.75">
      <c r="A64" s="43"/>
      <c r="B64" s="44"/>
      <c r="C64" s="43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2.75">
      <c r="A65" s="43" t="s">
        <v>32</v>
      </c>
      <c r="B65" s="43" t="s">
        <v>33</v>
      </c>
      <c r="C65" s="43" t="s">
        <v>34</v>
      </c>
      <c r="D65" s="29" t="s">
        <v>478</v>
      </c>
      <c r="E65" s="29" t="s">
        <v>479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2.75">
      <c r="A66" s="43" t="s">
        <v>32</v>
      </c>
      <c r="B66" s="43" t="s">
        <v>35</v>
      </c>
      <c r="C66" s="43" t="s">
        <v>36</v>
      </c>
      <c r="D66" s="29" t="s">
        <v>478</v>
      </c>
      <c r="E66" s="29" t="s">
        <v>479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75">
      <c r="A67" s="43" t="s">
        <v>32</v>
      </c>
      <c r="B67" s="43" t="s">
        <v>41</v>
      </c>
      <c r="C67" s="43" t="s">
        <v>42</v>
      </c>
      <c r="D67" s="29" t="s">
        <v>478</v>
      </c>
      <c r="E67" s="29" t="s">
        <v>479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2.75">
      <c r="A68" s="136" t="s">
        <v>32</v>
      </c>
      <c r="B68" s="136" t="s">
        <v>474</v>
      </c>
      <c r="C68" s="136" t="s">
        <v>475</v>
      </c>
      <c r="D68" s="137" t="s">
        <v>478</v>
      </c>
      <c r="E68" s="137" t="s">
        <v>479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ht="12.75">
      <c r="A69" s="43" t="s">
        <v>32</v>
      </c>
      <c r="B69" s="43" t="s">
        <v>53</v>
      </c>
      <c r="C69" s="43" t="s">
        <v>54</v>
      </c>
      <c r="D69" s="29" t="s">
        <v>478</v>
      </c>
      <c r="E69" s="29" t="s">
        <v>479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ht="12.75">
      <c r="A70" s="43" t="s">
        <v>32</v>
      </c>
      <c r="B70" s="43" t="s">
        <v>55</v>
      </c>
      <c r="C70" s="43" t="s">
        <v>56</v>
      </c>
      <c r="D70" s="29" t="s">
        <v>478</v>
      </c>
      <c r="E70" s="29" t="s">
        <v>479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ht="12.75">
      <c r="A71" s="43" t="s">
        <v>32</v>
      </c>
      <c r="B71" s="43" t="s">
        <v>57</v>
      </c>
      <c r="C71" s="43" t="s">
        <v>58</v>
      </c>
      <c r="D71" s="29" t="s">
        <v>478</v>
      </c>
      <c r="E71" s="29" t="s">
        <v>479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ht="12.75">
      <c r="A72" s="137" t="s">
        <v>32</v>
      </c>
      <c r="B72" s="137" t="s">
        <v>476</v>
      </c>
      <c r="C72" s="137" t="s">
        <v>477</v>
      </c>
      <c r="D72" s="137" t="s">
        <v>478</v>
      </c>
      <c r="E72" s="137" t="s">
        <v>479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75">
      <c r="A73" s="43" t="s">
        <v>32</v>
      </c>
      <c r="B73" s="43" t="s">
        <v>59</v>
      </c>
      <c r="C73" s="43" t="s">
        <v>60</v>
      </c>
      <c r="D73" s="29" t="s">
        <v>478</v>
      </c>
      <c r="E73" s="29" t="s">
        <v>479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12.75">
      <c r="A74" s="43" t="s">
        <v>32</v>
      </c>
      <c r="B74" s="43" t="s">
        <v>61</v>
      </c>
      <c r="C74" s="43" t="s">
        <v>62</v>
      </c>
      <c r="D74" s="29" t="s">
        <v>478</v>
      </c>
      <c r="E74" s="29" t="s">
        <v>479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2.75">
      <c r="A75" s="43" t="s">
        <v>32</v>
      </c>
      <c r="B75" s="43" t="s">
        <v>63</v>
      </c>
      <c r="C75" s="43" t="s">
        <v>64</v>
      </c>
      <c r="D75" s="29" t="s">
        <v>478</v>
      </c>
      <c r="E75" s="29" t="s">
        <v>479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2.75">
      <c r="A76" s="43" t="s">
        <v>32</v>
      </c>
      <c r="B76" s="43" t="s">
        <v>71</v>
      </c>
      <c r="C76" s="43" t="s">
        <v>72</v>
      </c>
      <c r="D76" s="29" t="s">
        <v>478</v>
      </c>
      <c r="E76" s="29" t="s">
        <v>479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2.75">
      <c r="A77" s="43" t="s">
        <v>32</v>
      </c>
      <c r="B77" s="43" t="s">
        <v>73</v>
      </c>
      <c r="C77" s="43" t="s">
        <v>74</v>
      </c>
      <c r="D77" s="29" t="s">
        <v>478</v>
      </c>
      <c r="E77" s="29" t="s">
        <v>479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75">
      <c r="A78" s="29" t="s">
        <v>32</v>
      </c>
      <c r="B78" s="29" t="s">
        <v>79</v>
      </c>
      <c r="C78" s="29" t="s">
        <v>80</v>
      </c>
      <c r="D78" s="29" t="s">
        <v>478</v>
      </c>
      <c r="E78" s="29" t="s">
        <v>479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12.75">
      <c r="A79" s="29" t="s">
        <v>32</v>
      </c>
      <c r="B79" s="29" t="s">
        <v>83</v>
      </c>
      <c r="C79" s="29" t="s">
        <v>84</v>
      </c>
      <c r="D79" s="29" t="s">
        <v>478</v>
      </c>
      <c r="E79" s="29" t="s">
        <v>479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12.75">
      <c r="A80" s="29" t="s">
        <v>32</v>
      </c>
      <c r="B80" s="29" t="s">
        <v>85</v>
      </c>
      <c r="C80" s="29" t="s">
        <v>86</v>
      </c>
      <c r="D80" s="29" t="s">
        <v>478</v>
      </c>
      <c r="E80" s="29" t="s">
        <v>479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>
      <c r="A81" s="29" t="s">
        <v>32</v>
      </c>
      <c r="B81" s="29" t="s">
        <v>93</v>
      </c>
      <c r="C81" s="29" t="s">
        <v>94</v>
      </c>
      <c r="D81" s="29" t="s">
        <v>478</v>
      </c>
      <c r="E81" s="29" t="s">
        <v>479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12.75">
      <c r="A82" s="32" t="s">
        <v>32</v>
      </c>
      <c r="B82" s="32" t="s">
        <v>113</v>
      </c>
      <c r="C82" s="32" t="s">
        <v>114</v>
      </c>
      <c r="D82" s="32" t="s">
        <v>478</v>
      </c>
      <c r="E82" s="32" t="s">
        <v>479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75">
      <c r="A83" s="29"/>
      <c r="B83" s="30">
        <f>COUNTA(B65:B82)</f>
        <v>18</v>
      </c>
      <c r="C83" s="53"/>
      <c r="D83" s="30">
        <f aca="true" t="shared" si="7" ref="D83:R83">COUNTIF(D65:D82,"Yes")</f>
        <v>0</v>
      </c>
      <c r="E83" s="30">
        <f t="shared" si="7"/>
        <v>0</v>
      </c>
      <c r="F83" s="30">
        <f t="shared" si="7"/>
        <v>0</v>
      </c>
      <c r="G83" s="30">
        <f t="shared" si="7"/>
        <v>0</v>
      </c>
      <c r="H83" s="30">
        <f t="shared" si="7"/>
        <v>0</v>
      </c>
      <c r="I83" s="30">
        <f t="shared" si="7"/>
        <v>0</v>
      </c>
      <c r="J83" s="30">
        <f t="shared" si="7"/>
        <v>0</v>
      </c>
      <c r="K83" s="30">
        <f t="shared" si="7"/>
        <v>0</v>
      </c>
      <c r="L83" s="30">
        <f t="shared" si="7"/>
        <v>0</v>
      </c>
      <c r="M83" s="30">
        <f t="shared" si="7"/>
        <v>0</v>
      </c>
      <c r="N83" s="30">
        <f t="shared" si="7"/>
        <v>0</v>
      </c>
      <c r="O83" s="30">
        <f t="shared" si="7"/>
        <v>0</v>
      </c>
      <c r="P83" s="30">
        <f t="shared" si="7"/>
        <v>0</v>
      </c>
      <c r="Q83" s="30">
        <f t="shared" si="7"/>
        <v>0</v>
      </c>
      <c r="R83" s="30">
        <f t="shared" si="7"/>
        <v>0</v>
      </c>
    </row>
    <row r="84" spans="1:18" ht="12.75">
      <c r="A84" s="29"/>
      <c r="B84" s="30"/>
      <c r="C84" s="53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32" t="s">
        <v>118</v>
      </c>
      <c r="B85" s="135" t="s">
        <v>129</v>
      </c>
      <c r="C85" s="135" t="s">
        <v>130</v>
      </c>
      <c r="D85" s="32" t="s">
        <v>478</v>
      </c>
      <c r="E85" s="32" t="s">
        <v>479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75">
      <c r="A86" s="29"/>
      <c r="B86" s="30">
        <f>COUNTA(B85:B85)</f>
        <v>1</v>
      </c>
      <c r="C86" s="43"/>
      <c r="D86" s="30">
        <f aca="true" t="shared" si="8" ref="D86:R86">COUNTIF(D85:D85,"Yes")</f>
        <v>0</v>
      </c>
      <c r="E86" s="30">
        <f t="shared" si="8"/>
        <v>0</v>
      </c>
      <c r="F86" s="30">
        <f t="shared" si="8"/>
        <v>0</v>
      </c>
      <c r="G86" s="30">
        <f t="shared" si="8"/>
        <v>0</v>
      </c>
      <c r="H86" s="30">
        <f t="shared" si="8"/>
        <v>0</v>
      </c>
      <c r="I86" s="30">
        <f t="shared" si="8"/>
        <v>0</v>
      </c>
      <c r="J86" s="30">
        <f t="shared" si="8"/>
        <v>0</v>
      </c>
      <c r="K86" s="30">
        <f t="shared" si="8"/>
        <v>0</v>
      </c>
      <c r="L86" s="30">
        <f t="shared" si="8"/>
        <v>0</v>
      </c>
      <c r="M86" s="30">
        <f t="shared" si="8"/>
        <v>0</v>
      </c>
      <c r="N86" s="30">
        <f t="shared" si="8"/>
        <v>0</v>
      </c>
      <c r="O86" s="30">
        <f t="shared" si="8"/>
        <v>0</v>
      </c>
      <c r="P86" s="30">
        <f t="shared" si="8"/>
        <v>0</v>
      </c>
      <c r="Q86" s="30">
        <f t="shared" si="8"/>
        <v>0</v>
      </c>
      <c r="R86" s="30">
        <f t="shared" si="8"/>
        <v>0</v>
      </c>
    </row>
    <row r="87" spans="1:18" ht="12.75">
      <c r="A87" s="29"/>
      <c r="B87" s="30"/>
      <c r="C87" s="53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82" t="s">
        <v>164</v>
      </c>
      <c r="B88" s="82">
        <f>B4+B10+B21+B47+B51+B57+B63+B83+B86</f>
        <v>67</v>
      </c>
      <c r="D88" s="82">
        <f aca="true" t="shared" si="9" ref="D88:R88">D4+D10+D21+D47+D51+D57+D63+D83+D86</f>
        <v>0</v>
      </c>
      <c r="E88" s="82">
        <f t="shared" si="9"/>
        <v>0</v>
      </c>
      <c r="F88" s="82">
        <f t="shared" si="9"/>
        <v>0</v>
      </c>
      <c r="G88" s="82">
        <f t="shared" si="9"/>
        <v>0</v>
      </c>
      <c r="H88" s="82">
        <f t="shared" si="9"/>
        <v>0</v>
      </c>
      <c r="I88" s="82">
        <f t="shared" si="9"/>
        <v>0</v>
      </c>
      <c r="J88" s="82">
        <f t="shared" si="9"/>
        <v>0</v>
      </c>
      <c r="K88" s="82">
        <f t="shared" si="9"/>
        <v>0</v>
      </c>
      <c r="L88" s="82">
        <f t="shared" si="9"/>
        <v>0</v>
      </c>
      <c r="M88" s="82">
        <f t="shared" si="9"/>
        <v>0</v>
      </c>
      <c r="N88" s="82">
        <f t="shared" si="9"/>
        <v>0</v>
      </c>
      <c r="O88" s="82">
        <f t="shared" si="9"/>
        <v>0</v>
      </c>
      <c r="P88" s="82">
        <f t="shared" si="9"/>
        <v>0</v>
      </c>
      <c r="Q88" s="82">
        <f t="shared" si="9"/>
        <v>0</v>
      </c>
      <c r="R88" s="82">
        <f t="shared" si="9"/>
        <v>0</v>
      </c>
    </row>
    <row r="90" spans="4:10" ht="12.75">
      <c r="D90" s="159"/>
      <c r="E90" s="208" t="s">
        <v>140</v>
      </c>
      <c r="F90" s="209"/>
      <c r="G90" s="209"/>
      <c r="H90" s="209"/>
      <c r="I90" s="209"/>
      <c r="J90" s="160"/>
    </row>
    <row r="91" spans="4:10" ht="12.75">
      <c r="D91" s="161" t="s">
        <v>162</v>
      </c>
      <c r="E91" s="162"/>
      <c r="F91" s="162"/>
      <c r="G91" s="162"/>
      <c r="H91" s="162"/>
      <c r="I91" s="162"/>
      <c r="J91" s="163"/>
    </row>
    <row r="92" spans="4:10" ht="12.75">
      <c r="D92" s="164" t="s">
        <v>163</v>
      </c>
      <c r="E92" s="162"/>
      <c r="F92" s="162"/>
      <c r="G92" s="162"/>
      <c r="H92" s="162"/>
      <c r="I92" s="162"/>
      <c r="J92" s="163"/>
    </row>
    <row r="93" spans="4:10" ht="12.75">
      <c r="D93" s="165"/>
      <c r="E93" s="162"/>
      <c r="F93" s="162"/>
      <c r="G93" s="162"/>
      <c r="H93" s="162"/>
      <c r="I93" s="162"/>
      <c r="J93" s="163"/>
    </row>
    <row r="94" spans="4:10" ht="12.75">
      <c r="D94" s="165"/>
      <c r="E94" s="152" t="s">
        <v>141</v>
      </c>
      <c r="F94" s="153" t="s">
        <v>142</v>
      </c>
      <c r="G94" s="162"/>
      <c r="H94" s="162"/>
      <c r="I94" s="162"/>
      <c r="J94" s="163"/>
    </row>
    <row r="95" spans="4:10" ht="12.75">
      <c r="D95" s="165"/>
      <c r="E95" s="152" t="s">
        <v>143</v>
      </c>
      <c r="F95" s="153" t="s">
        <v>144</v>
      </c>
      <c r="G95" s="162"/>
      <c r="H95" s="162"/>
      <c r="I95" s="162"/>
      <c r="J95" s="163"/>
    </row>
    <row r="96" spans="4:10" ht="12.75">
      <c r="D96" s="165"/>
      <c r="E96" s="152" t="s">
        <v>145</v>
      </c>
      <c r="F96" s="153" t="s">
        <v>245</v>
      </c>
      <c r="G96" s="162"/>
      <c r="H96" s="162"/>
      <c r="I96" s="162"/>
      <c r="J96" s="163"/>
    </row>
    <row r="97" spans="4:10" ht="12.75">
      <c r="D97" s="165"/>
      <c r="E97" s="152" t="s">
        <v>146</v>
      </c>
      <c r="F97" s="153" t="s">
        <v>246</v>
      </c>
      <c r="G97" s="162"/>
      <c r="H97" s="162"/>
      <c r="I97" s="162"/>
      <c r="J97" s="163"/>
    </row>
    <row r="98" spans="4:10" ht="12.75">
      <c r="D98" s="165"/>
      <c r="E98" s="152" t="s">
        <v>147</v>
      </c>
      <c r="F98" s="153" t="s">
        <v>148</v>
      </c>
      <c r="G98" s="162"/>
      <c r="H98" s="162"/>
      <c r="I98" s="162"/>
      <c r="J98" s="163"/>
    </row>
    <row r="99" spans="4:10" ht="12.75">
      <c r="D99" s="165"/>
      <c r="E99" s="152" t="s">
        <v>149</v>
      </c>
      <c r="F99" s="153" t="s">
        <v>251</v>
      </c>
      <c r="G99" s="162"/>
      <c r="H99" s="162"/>
      <c r="I99" s="162"/>
      <c r="J99" s="163"/>
    </row>
    <row r="100" spans="4:10" ht="12.75">
      <c r="D100" s="165"/>
      <c r="E100" s="152" t="s">
        <v>150</v>
      </c>
      <c r="F100" s="153" t="s">
        <v>252</v>
      </c>
      <c r="G100" s="162"/>
      <c r="H100" s="162"/>
      <c r="I100" s="162"/>
      <c r="J100" s="163"/>
    </row>
    <row r="101" spans="4:10" ht="12.75">
      <c r="D101" s="165"/>
      <c r="E101" s="152" t="s">
        <v>151</v>
      </c>
      <c r="F101" s="153" t="s">
        <v>152</v>
      </c>
      <c r="G101" s="162"/>
      <c r="H101" s="162"/>
      <c r="I101" s="162"/>
      <c r="J101" s="163"/>
    </row>
    <row r="102" spans="4:10" ht="12.75">
      <c r="D102" s="165"/>
      <c r="E102" s="152" t="s">
        <v>153</v>
      </c>
      <c r="F102" s="153" t="s">
        <v>154</v>
      </c>
      <c r="G102" s="162"/>
      <c r="H102" s="162"/>
      <c r="I102" s="162"/>
      <c r="J102" s="163"/>
    </row>
    <row r="103" spans="4:10" ht="12.75">
      <c r="D103" s="165"/>
      <c r="E103" s="152" t="s">
        <v>155</v>
      </c>
      <c r="F103" s="153" t="s">
        <v>247</v>
      </c>
      <c r="G103" s="162"/>
      <c r="H103" s="162"/>
      <c r="I103" s="162"/>
      <c r="J103" s="163"/>
    </row>
    <row r="104" spans="4:10" ht="12.75">
      <c r="D104" s="165"/>
      <c r="E104" s="152" t="s">
        <v>156</v>
      </c>
      <c r="F104" s="153" t="s">
        <v>157</v>
      </c>
      <c r="G104" s="162"/>
      <c r="H104" s="162"/>
      <c r="I104" s="162"/>
      <c r="J104" s="163"/>
    </row>
    <row r="105" spans="4:10" ht="12.75">
      <c r="D105" s="165"/>
      <c r="E105" s="152" t="s">
        <v>158</v>
      </c>
      <c r="F105" s="153" t="s">
        <v>159</v>
      </c>
      <c r="G105" s="162"/>
      <c r="H105" s="162"/>
      <c r="I105" s="162"/>
      <c r="J105" s="163"/>
    </row>
    <row r="106" spans="4:10" ht="12.75">
      <c r="D106" s="165"/>
      <c r="E106" s="152" t="s">
        <v>160</v>
      </c>
      <c r="F106" s="153" t="s">
        <v>161</v>
      </c>
      <c r="G106" s="162"/>
      <c r="H106" s="162"/>
      <c r="I106" s="162"/>
      <c r="J106" s="163"/>
    </row>
    <row r="107" spans="4:10" ht="12.75">
      <c r="D107" s="154"/>
      <c r="E107" s="166"/>
      <c r="F107" s="166"/>
      <c r="G107" s="166"/>
      <c r="H107" s="166"/>
      <c r="I107" s="166"/>
      <c r="J107" s="167"/>
    </row>
    <row r="109" spans="4:16" ht="12.75">
      <c r="D109" s="55"/>
      <c r="E109" s="56"/>
      <c r="F109" s="57"/>
      <c r="G109" s="58"/>
      <c r="H109" s="58"/>
      <c r="I109" s="57"/>
      <c r="J109" s="157"/>
      <c r="K109" s="157"/>
      <c r="L109" s="157"/>
      <c r="M109" s="157"/>
      <c r="N109" s="157"/>
      <c r="O109" s="157"/>
      <c r="P109" s="59"/>
    </row>
    <row r="110" spans="4:16" ht="12.75">
      <c r="D110" s="141"/>
      <c r="E110" s="61" t="s">
        <v>481</v>
      </c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90"/>
    </row>
    <row r="111" spans="4:16" ht="12.75">
      <c r="D111" s="88"/>
      <c r="E111" s="61" t="s">
        <v>498</v>
      </c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90"/>
    </row>
    <row r="112" spans="4:16" ht="12.75">
      <c r="D112" s="88"/>
      <c r="E112" s="62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90"/>
    </row>
    <row r="113" spans="4:16" ht="12.75">
      <c r="D113" s="156" t="s">
        <v>495</v>
      </c>
      <c r="E113" s="61" t="s">
        <v>496</v>
      </c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90"/>
    </row>
    <row r="114" spans="4:16" ht="12.75">
      <c r="D114" s="88"/>
      <c r="E114" s="61" t="s">
        <v>497</v>
      </c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90"/>
    </row>
    <row r="115" spans="4:16" ht="12.75">
      <c r="D115" s="91"/>
      <c r="E115" s="158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66"/>
    </row>
  </sheetData>
  <mergeCells count="3">
    <mergeCell ref="B1:C1"/>
    <mergeCell ref="F1:R1"/>
    <mergeCell ref="E90:I90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Monitored Texas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9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195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3" t="s">
        <v>186</v>
      </c>
      <c r="B1" s="23" t="s">
        <v>187</v>
      </c>
      <c r="C1" s="23" t="s">
        <v>188</v>
      </c>
      <c r="D1" s="23" t="s">
        <v>193</v>
      </c>
      <c r="E1" s="24" t="s">
        <v>214</v>
      </c>
      <c r="F1" s="24" t="s">
        <v>226</v>
      </c>
      <c r="G1" s="186" t="s">
        <v>215</v>
      </c>
      <c r="H1" s="23" t="s">
        <v>235</v>
      </c>
      <c r="I1" s="23" t="s">
        <v>236</v>
      </c>
      <c r="J1" s="3" t="s">
        <v>237</v>
      </c>
    </row>
    <row r="2" spans="1:10" ht="12.75" customHeight="1">
      <c r="A2" s="29" t="s">
        <v>264</v>
      </c>
      <c r="B2" s="29" t="s">
        <v>281</v>
      </c>
      <c r="C2" s="29" t="s">
        <v>282</v>
      </c>
      <c r="D2" s="29" t="s">
        <v>243</v>
      </c>
      <c r="E2" s="130">
        <v>39449</v>
      </c>
      <c r="F2" s="130">
        <v>39450</v>
      </c>
      <c r="G2" s="187">
        <f>F2-E2</f>
        <v>1</v>
      </c>
      <c r="H2" s="29" t="s">
        <v>242</v>
      </c>
      <c r="I2" s="29" t="s">
        <v>139</v>
      </c>
      <c r="J2" s="29" t="s">
        <v>225</v>
      </c>
    </row>
    <row r="3" spans="1:10" ht="12.75" customHeight="1">
      <c r="A3" s="29" t="s">
        <v>264</v>
      </c>
      <c r="B3" s="29" t="s">
        <v>281</v>
      </c>
      <c r="C3" s="29" t="s">
        <v>282</v>
      </c>
      <c r="D3" s="29" t="s">
        <v>243</v>
      </c>
      <c r="E3" s="130">
        <v>39461</v>
      </c>
      <c r="F3" s="130">
        <v>39462</v>
      </c>
      <c r="G3" s="187">
        <f aca="true" t="shared" si="0" ref="G3:G11">F3-E3</f>
        <v>1</v>
      </c>
      <c r="H3" s="29" t="s">
        <v>242</v>
      </c>
      <c r="I3" s="29" t="s">
        <v>139</v>
      </c>
      <c r="J3" s="29" t="s">
        <v>225</v>
      </c>
    </row>
    <row r="4" spans="1:10" ht="12.75" customHeight="1">
      <c r="A4" s="29" t="s">
        <v>264</v>
      </c>
      <c r="B4" s="29" t="s">
        <v>281</v>
      </c>
      <c r="C4" s="29" t="s">
        <v>282</v>
      </c>
      <c r="D4" s="29" t="s">
        <v>243</v>
      </c>
      <c r="E4" s="130">
        <v>39461</v>
      </c>
      <c r="F4" s="130">
        <v>39462</v>
      </c>
      <c r="G4" s="187">
        <f t="shared" si="0"/>
        <v>1</v>
      </c>
      <c r="H4" s="29" t="s">
        <v>242</v>
      </c>
      <c r="I4" s="29" t="s">
        <v>139</v>
      </c>
      <c r="J4" s="29" t="s">
        <v>225</v>
      </c>
    </row>
    <row r="5" spans="1:10" ht="12.75" customHeight="1">
      <c r="A5" s="29" t="s">
        <v>264</v>
      </c>
      <c r="B5" s="29" t="s">
        <v>281</v>
      </c>
      <c r="C5" s="29" t="s">
        <v>282</v>
      </c>
      <c r="D5" s="29" t="s">
        <v>243</v>
      </c>
      <c r="E5" s="130">
        <v>39566</v>
      </c>
      <c r="F5" s="130">
        <v>39567</v>
      </c>
      <c r="G5" s="187">
        <f t="shared" si="0"/>
        <v>1</v>
      </c>
      <c r="H5" s="29" t="s">
        <v>242</v>
      </c>
      <c r="I5" s="29" t="s">
        <v>139</v>
      </c>
      <c r="J5" s="29" t="s">
        <v>225</v>
      </c>
    </row>
    <row r="6" spans="1:10" ht="12.75" customHeight="1">
      <c r="A6" s="29" t="s">
        <v>264</v>
      </c>
      <c r="B6" s="29" t="s">
        <v>281</v>
      </c>
      <c r="C6" s="29" t="s">
        <v>282</v>
      </c>
      <c r="D6" s="29" t="s">
        <v>243</v>
      </c>
      <c r="E6" s="130">
        <v>39566</v>
      </c>
      <c r="F6" s="130">
        <v>39567</v>
      </c>
      <c r="G6" s="187">
        <f t="shared" si="0"/>
        <v>1</v>
      </c>
      <c r="H6" s="29" t="s">
        <v>242</v>
      </c>
      <c r="I6" s="29" t="s">
        <v>139</v>
      </c>
      <c r="J6" s="29" t="s">
        <v>225</v>
      </c>
    </row>
    <row r="7" spans="1:10" ht="12.75" customHeight="1">
      <c r="A7" s="29" t="s">
        <v>264</v>
      </c>
      <c r="B7" s="29" t="s">
        <v>281</v>
      </c>
      <c r="C7" s="29" t="s">
        <v>282</v>
      </c>
      <c r="D7" s="29" t="s">
        <v>243</v>
      </c>
      <c r="E7" s="45">
        <v>39601</v>
      </c>
      <c r="F7" s="45">
        <v>39602</v>
      </c>
      <c r="G7" s="188">
        <f t="shared" si="0"/>
        <v>1</v>
      </c>
      <c r="H7" s="29" t="s">
        <v>242</v>
      </c>
      <c r="I7" s="29" t="s">
        <v>139</v>
      </c>
      <c r="J7" s="29" t="s">
        <v>225</v>
      </c>
    </row>
    <row r="8" spans="1:10" ht="12.75" customHeight="1">
      <c r="A8" s="29" t="s">
        <v>264</v>
      </c>
      <c r="B8" s="29" t="s">
        <v>281</v>
      </c>
      <c r="C8" s="29" t="s">
        <v>282</v>
      </c>
      <c r="D8" s="29" t="s">
        <v>243</v>
      </c>
      <c r="E8" s="45">
        <v>39657</v>
      </c>
      <c r="F8" s="45">
        <v>39658</v>
      </c>
      <c r="G8" s="188">
        <f t="shared" si="0"/>
        <v>1</v>
      </c>
      <c r="H8" s="29" t="s">
        <v>242</v>
      </c>
      <c r="I8" s="29" t="s">
        <v>139</v>
      </c>
      <c r="J8" s="29" t="s">
        <v>241</v>
      </c>
    </row>
    <row r="9" spans="1:10" ht="12.75" customHeight="1">
      <c r="A9" s="29" t="s">
        <v>264</v>
      </c>
      <c r="B9" s="29" t="s">
        <v>281</v>
      </c>
      <c r="C9" s="29" t="s">
        <v>282</v>
      </c>
      <c r="D9" s="29" t="s">
        <v>243</v>
      </c>
      <c r="E9" s="45">
        <v>39699</v>
      </c>
      <c r="F9" s="45">
        <v>39700</v>
      </c>
      <c r="G9" s="188">
        <f t="shared" si="0"/>
        <v>1</v>
      </c>
      <c r="H9" s="29" t="s">
        <v>242</v>
      </c>
      <c r="I9" s="29" t="s">
        <v>139</v>
      </c>
      <c r="J9" s="29" t="s">
        <v>225</v>
      </c>
    </row>
    <row r="10" spans="1:10" ht="12.75" customHeight="1">
      <c r="A10" s="29" t="s">
        <v>264</v>
      </c>
      <c r="B10" s="29" t="s">
        <v>281</v>
      </c>
      <c r="C10" s="29" t="s">
        <v>282</v>
      </c>
      <c r="D10" s="29" t="s">
        <v>243</v>
      </c>
      <c r="E10" s="148">
        <v>39699</v>
      </c>
      <c r="F10" s="148">
        <v>39700</v>
      </c>
      <c r="G10" s="189">
        <f t="shared" si="0"/>
        <v>1</v>
      </c>
      <c r="H10" s="29" t="s">
        <v>242</v>
      </c>
      <c r="I10" s="29" t="s">
        <v>139</v>
      </c>
      <c r="J10" s="29" t="s">
        <v>225</v>
      </c>
    </row>
    <row r="11" spans="1:10" ht="12.75" customHeight="1">
      <c r="A11" s="32" t="s">
        <v>264</v>
      </c>
      <c r="B11" s="32" t="s">
        <v>281</v>
      </c>
      <c r="C11" s="32" t="s">
        <v>282</v>
      </c>
      <c r="D11" s="32" t="s">
        <v>243</v>
      </c>
      <c r="E11" s="119">
        <v>39706</v>
      </c>
      <c r="F11" s="119">
        <v>39707</v>
      </c>
      <c r="G11" s="190">
        <f t="shared" si="0"/>
        <v>1</v>
      </c>
      <c r="H11" s="32" t="s">
        <v>242</v>
      </c>
      <c r="I11" s="32" t="s">
        <v>139</v>
      </c>
      <c r="J11" s="32" t="s">
        <v>225</v>
      </c>
    </row>
    <row r="12" spans="1:10" ht="12.75" customHeight="1">
      <c r="A12" s="29"/>
      <c r="B12" s="54">
        <f>SUM(IF(FREQUENCY(MATCH(B2:B11,B2:B11,0),MATCH(B2:B11,B2:B11,0))&gt;0,1))</f>
        <v>1</v>
      </c>
      <c r="C12" s="30"/>
      <c r="D12" s="30">
        <f>COUNTA(D2:D11)</f>
        <v>10</v>
      </c>
      <c r="E12" s="30"/>
      <c r="F12" s="30"/>
      <c r="G12" s="191">
        <f>SUM(G2:G11)</f>
        <v>10</v>
      </c>
      <c r="H12" s="29"/>
      <c r="I12" s="29"/>
      <c r="J12" s="43"/>
    </row>
    <row r="13" spans="1:10" ht="12.75" customHeight="1">
      <c r="A13" s="29"/>
      <c r="B13" s="29"/>
      <c r="C13" s="29"/>
      <c r="D13" s="29"/>
      <c r="E13" s="29"/>
      <c r="F13" s="29"/>
      <c r="G13" s="188"/>
      <c r="H13" s="29"/>
      <c r="I13" s="29"/>
      <c r="J13" s="43"/>
    </row>
    <row r="14" spans="1:10" ht="12.75" customHeight="1">
      <c r="A14" s="29" t="s">
        <v>283</v>
      </c>
      <c r="B14" s="29" t="s">
        <v>284</v>
      </c>
      <c r="C14" s="29" t="s">
        <v>285</v>
      </c>
      <c r="D14" s="29" t="s">
        <v>243</v>
      </c>
      <c r="E14" s="45">
        <v>39588</v>
      </c>
      <c r="F14" s="45">
        <v>39589</v>
      </c>
      <c r="G14" s="188">
        <f aca="true" t="shared" si="1" ref="G14:G53">F14-E14</f>
        <v>1</v>
      </c>
      <c r="H14" s="29" t="s">
        <v>242</v>
      </c>
      <c r="I14" s="29" t="s">
        <v>139</v>
      </c>
      <c r="J14" s="29" t="s">
        <v>225</v>
      </c>
    </row>
    <row r="15" spans="1:10" ht="12.75" customHeight="1">
      <c r="A15" s="29" t="s">
        <v>283</v>
      </c>
      <c r="B15" s="29" t="s">
        <v>284</v>
      </c>
      <c r="C15" s="29" t="s">
        <v>285</v>
      </c>
      <c r="D15" s="29" t="s">
        <v>243</v>
      </c>
      <c r="E15" s="45">
        <v>39679</v>
      </c>
      <c r="F15" s="45">
        <v>39680</v>
      </c>
      <c r="G15" s="188">
        <f t="shared" si="1"/>
        <v>1</v>
      </c>
      <c r="H15" s="29" t="s">
        <v>242</v>
      </c>
      <c r="I15" s="29" t="s">
        <v>139</v>
      </c>
      <c r="J15" s="29" t="s">
        <v>241</v>
      </c>
    </row>
    <row r="16" spans="1:10" ht="12.75" customHeight="1">
      <c r="A16" s="29" t="s">
        <v>283</v>
      </c>
      <c r="B16" s="29" t="s">
        <v>284</v>
      </c>
      <c r="C16" s="29" t="s">
        <v>285</v>
      </c>
      <c r="D16" s="29" t="s">
        <v>243</v>
      </c>
      <c r="E16" s="130">
        <v>39735</v>
      </c>
      <c r="F16" s="130">
        <v>39736</v>
      </c>
      <c r="G16" s="187">
        <f t="shared" si="1"/>
        <v>1</v>
      </c>
      <c r="H16" s="29" t="s">
        <v>242</v>
      </c>
      <c r="I16" s="29" t="s">
        <v>139</v>
      </c>
      <c r="J16" s="29" t="s">
        <v>241</v>
      </c>
    </row>
    <row r="17" spans="1:10" ht="12.75" customHeight="1">
      <c r="A17" s="29" t="s">
        <v>283</v>
      </c>
      <c r="B17" s="29" t="s">
        <v>284</v>
      </c>
      <c r="C17" s="29" t="s">
        <v>285</v>
      </c>
      <c r="D17" s="29" t="s">
        <v>243</v>
      </c>
      <c r="E17" s="130">
        <v>39749</v>
      </c>
      <c r="F17" s="130">
        <v>39750</v>
      </c>
      <c r="G17" s="187">
        <f t="shared" si="1"/>
        <v>1</v>
      </c>
      <c r="H17" s="29" t="s">
        <v>242</v>
      </c>
      <c r="I17" s="29" t="s">
        <v>139</v>
      </c>
      <c r="J17" s="29" t="s">
        <v>225</v>
      </c>
    </row>
    <row r="18" spans="1:10" ht="12.75" customHeight="1">
      <c r="A18" s="29" t="s">
        <v>283</v>
      </c>
      <c r="B18" s="29" t="s">
        <v>284</v>
      </c>
      <c r="C18" s="29" t="s">
        <v>285</v>
      </c>
      <c r="D18" s="29" t="s">
        <v>243</v>
      </c>
      <c r="E18" s="130">
        <v>39765</v>
      </c>
      <c r="F18" s="130">
        <v>39766</v>
      </c>
      <c r="G18" s="187">
        <f t="shared" si="1"/>
        <v>1</v>
      </c>
      <c r="H18" s="29" t="s">
        <v>242</v>
      </c>
      <c r="I18" s="29" t="s">
        <v>139</v>
      </c>
      <c r="J18" s="29" t="s">
        <v>241</v>
      </c>
    </row>
    <row r="19" spans="1:10" ht="12.75" customHeight="1">
      <c r="A19" s="29" t="s">
        <v>283</v>
      </c>
      <c r="B19" s="29" t="s">
        <v>288</v>
      </c>
      <c r="C19" s="29" t="s">
        <v>289</v>
      </c>
      <c r="D19" s="29" t="s">
        <v>243</v>
      </c>
      <c r="E19" s="45">
        <v>39679</v>
      </c>
      <c r="F19" s="45">
        <v>39680</v>
      </c>
      <c r="G19" s="188">
        <f t="shared" si="1"/>
        <v>1</v>
      </c>
      <c r="H19" s="29" t="s">
        <v>242</v>
      </c>
      <c r="I19" s="29" t="s">
        <v>139</v>
      </c>
      <c r="J19" s="29" t="s">
        <v>241</v>
      </c>
    </row>
    <row r="20" spans="1:10" ht="12.75" customHeight="1">
      <c r="A20" s="29" t="s">
        <v>283</v>
      </c>
      <c r="B20" s="29" t="s">
        <v>288</v>
      </c>
      <c r="C20" s="29" t="s">
        <v>289</v>
      </c>
      <c r="D20" s="29" t="s">
        <v>243</v>
      </c>
      <c r="E20" s="148">
        <v>39679</v>
      </c>
      <c r="F20" s="148">
        <v>39680</v>
      </c>
      <c r="G20" s="189">
        <f t="shared" si="1"/>
        <v>1</v>
      </c>
      <c r="H20" s="29" t="s">
        <v>242</v>
      </c>
      <c r="I20" s="29" t="s">
        <v>139</v>
      </c>
      <c r="J20" s="29" t="s">
        <v>241</v>
      </c>
    </row>
    <row r="21" spans="1:10" ht="12.75" customHeight="1">
      <c r="A21" s="29" t="s">
        <v>283</v>
      </c>
      <c r="B21" s="29" t="s">
        <v>288</v>
      </c>
      <c r="C21" s="29" t="s">
        <v>289</v>
      </c>
      <c r="D21" s="29" t="s">
        <v>243</v>
      </c>
      <c r="E21" s="148">
        <v>39679</v>
      </c>
      <c r="F21" s="148">
        <v>39680</v>
      </c>
      <c r="G21" s="189">
        <f t="shared" si="1"/>
        <v>1</v>
      </c>
      <c r="H21" s="29" t="s">
        <v>242</v>
      </c>
      <c r="I21" s="29" t="s">
        <v>139</v>
      </c>
      <c r="J21" s="29" t="s">
        <v>241</v>
      </c>
    </row>
    <row r="22" spans="1:10" ht="12.75" customHeight="1">
      <c r="A22" s="29" t="s">
        <v>283</v>
      </c>
      <c r="B22" s="29" t="s">
        <v>288</v>
      </c>
      <c r="C22" s="29" t="s">
        <v>289</v>
      </c>
      <c r="D22" s="29" t="s">
        <v>243</v>
      </c>
      <c r="E22" s="148">
        <v>39679</v>
      </c>
      <c r="F22" s="148">
        <v>39680</v>
      </c>
      <c r="G22" s="189">
        <f t="shared" si="1"/>
        <v>1</v>
      </c>
      <c r="H22" s="29" t="s">
        <v>242</v>
      </c>
      <c r="I22" s="29" t="s">
        <v>139</v>
      </c>
      <c r="J22" s="29" t="s">
        <v>241</v>
      </c>
    </row>
    <row r="23" spans="1:10" ht="12.75" customHeight="1">
      <c r="A23" s="29" t="s">
        <v>283</v>
      </c>
      <c r="B23" s="29" t="s">
        <v>288</v>
      </c>
      <c r="C23" s="29" t="s">
        <v>289</v>
      </c>
      <c r="D23" s="29" t="s">
        <v>243</v>
      </c>
      <c r="E23" s="148">
        <v>39679</v>
      </c>
      <c r="F23" s="148">
        <v>39680</v>
      </c>
      <c r="G23" s="189">
        <f t="shared" si="1"/>
        <v>1</v>
      </c>
      <c r="H23" s="29" t="s">
        <v>242</v>
      </c>
      <c r="I23" s="29" t="s">
        <v>139</v>
      </c>
      <c r="J23" s="29" t="s">
        <v>241</v>
      </c>
    </row>
    <row r="24" spans="1:10" ht="12.75" customHeight="1">
      <c r="A24" s="29" t="s">
        <v>283</v>
      </c>
      <c r="B24" s="29" t="s">
        <v>288</v>
      </c>
      <c r="C24" s="29" t="s">
        <v>289</v>
      </c>
      <c r="D24" s="29" t="s">
        <v>243</v>
      </c>
      <c r="E24" s="130">
        <v>39749</v>
      </c>
      <c r="F24" s="130">
        <v>39750</v>
      </c>
      <c r="G24" s="187">
        <f t="shared" si="1"/>
        <v>1</v>
      </c>
      <c r="H24" s="29" t="s">
        <v>242</v>
      </c>
      <c r="I24" s="29" t="s">
        <v>139</v>
      </c>
      <c r="J24" s="29" t="s">
        <v>225</v>
      </c>
    </row>
    <row r="25" spans="1:10" ht="12.75" customHeight="1">
      <c r="A25" s="29" t="s">
        <v>283</v>
      </c>
      <c r="B25" s="29" t="s">
        <v>288</v>
      </c>
      <c r="C25" s="29" t="s">
        <v>289</v>
      </c>
      <c r="D25" s="29" t="s">
        <v>243</v>
      </c>
      <c r="E25" s="130">
        <v>39765</v>
      </c>
      <c r="F25" s="130">
        <v>39766</v>
      </c>
      <c r="G25" s="187">
        <f t="shared" si="1"/>
        <v>1</v>
      </c>
      <c r="H25" s="29" t="s">
        <v>242</v>
      </c>
      <c r="I25" s="29" t="s">
        <v>139</v>
      </c>
      <c r="J25" s="29" t="s">
        <v>241</v>
      </c>
    </row>
    <row r="26" spans="1:10" ht="12.75" customHeight="1">
      <c r="A26" s="29" t="s">
        <v>283</v>
      </c>
      <c r="B26" s="29" t="s">
        <v>288</v>
      </c>
      <c r="C26" s="29" t="s">
        <v>289</v>
      </c>
      <c r="D26" s="29" t="s">
        <v>243</v>
      </c>
      <c r="E26" s="130">
        <v>39765</v>
      </c>
      <c r="F26" s="130">
        <v>39766</v>
      </c>
      <c r="G26" s="187">
        <f t="shared" si="1"/>
        <v>1</v>
      </c>
      <c r="H26" s="29" t="s">
        <v>242</v>
      </c>
      <c r="I26" s="29" t="s">
        <v>139</v>
      </c>
      <c r="J26" s="29" t="s">
        <v>241</v>
      </c>
    </row>
    <row r="27" spans="1:10" ht="12.75" customHeight="1">
      <c r="A27" s="29" t="s">
        <v>283</v>
      </c>
      <c r="B27" s="29" t="s">
        <v>288</v>
      </c>
      <c r="C27" s="29" t="s">
        <v>289</v>
      </c>
      <c r="D27" s="29" t="s">
        <v>243</v>
      </c>
      <c r="E27" s="130">
        <v>39765</v>
      </c>
      <c r="F27" s="130">
        <v>39766</v>
      </c>
      <c r="G27" s="187">
        <f t="shared" si="1"/>
        <v>1</v>
      </c>
      <c r="H27" s="29" t="s">
        <v>242</v>
      </c>
      <c r="I27" s="29" t="s">
        <v>139</v>
      </c>
      <c r="J27" s="29" t="s">
        <v>241</v>
      </c>
    </row>
    <row r="28" spans="1:10" ht="12.75" customHeight="1">
      <c r="A28" s="29" t="s">
        <v>283</v>
      </c>
      <c r="B28" s="29" t="s">
        <v>288</v>
      </c>
      <c r="C28" s="29" t="s">
        <v>289</v>
      </c>
      <c r="D28" s="29" t="s">
        <v>243</v>
      </c>
      <c r="E28" s="130">
        <v>39765</v>
      </c>
      <c r="F28" s="130">
        <v>39766</v>
      </c>
      <c r="G28" s="187">
        <f t="shared" si="1"/>
        <v>1</v>
      </c>
      <c r="H28" s="29" t="s">
        <v>242</v>
      </c>
      <c r="I28" s="29" t="s">
        <v>139</v>
      </c>
      <c r="J28" s="29" t="s">
        <v>241</v>
      </c>
    </row>
    <row r="29" spans="1:10" ht="12.75" customHeight="1">
      <c r="A29" s="29" t="s">
        <v>283</v>
      </c>
      <c r="B29" s="29" t="s">
        <v>288</v>
      </c>
      <c r="C29" s="29" t="s">
        <v>289</v>
      </c>
      <c r="D29" s="29" t="s">
        <v>243</v>
      </c>
      <c r="E29" s="130">
        <v>39765</v>
      </c>
      <c r="F29" s="130">
        <v>39766</v>
      </c>
      <c r="G29" s="187">
        <f t="shared" si="1"/>
        <v>1</v>
      </c>
      <c r="H29" s="29" t="s">
        <v>242</v>
      </c>
      <c r="I29" s="29" t="s">
        <v>139</v>
      </c>
      <c r="J29" s="29" t="s">
        <v>241</v>
      </c>
    </row>
    <row r="30" spans="1:10" ht="12.75" customHeight="1">
      <c r="A30" s="29" t="s">
        <v>283</v>
      </c>
      <c r="B30" s="29" t="s">
        <v>292</v>
      </c>
      <c r="C30" s="29" t="s">
        <v>293</v>
      </c>
      <c r="D30" s="29" t="s">
        <v>243</v>
      </c>
      <c r="E30" s="130">
        <v>39511</v>
      </c>
      <c r="F30" s="130">
        <v>39512</v>
      </c>
      <c r="G30" s="187">
        <f t="shared" si="1"/>
        <v>1</v>
      </c>
      <c r="H30" s="29" t="s">
        <v>242</v>
      </c>
      <c r="I30" s="29" t="s">
        <v>139</v>
      </c>
      <c r="J30" s="29" t="s">
        <v>225</v>
      </c>
    </row>
    <row r="31" spans="1:10" ht="12.75" customHeight="1">
      <c r="A31" s="29" t="s">
        <v>283</v>
      </c>
      <c r="B31" s="29" t="s">
        <v>292</v>
      </c>
      <c r="C31" s="29" t="s">
        <v>293</v>
      </c>
      <c r="D31" s="29" t="s">
        <v>243</v>
      </c>
      <c r="E31" s="45">
        <v>39588</v>
      </c>
      <c r="F31" s="45">
        <v>39589</v>
      </c>
      <c r="G31" s="188">
        <f t="shared" si="1"/>
        <v>1</v>
      </c>
      <c r="H31" s="29" t="s">
        <v>242</v>
      </c>
      <c r="I31" s="29" t="s">
        <v>139</v>
      </c>
      <c r="J31" s="29" t="s">
        <v>225</v>
      </c>
    </row>
    <row r="32" spans="1:10" ht="12.75" customHeight="1">
      <c r="A32" s="29" t="s">
        <v>283</v>
      </c>
      <c r="B32" s="29" t="s">
        <v>292</v>
      </c>
      <c r="C32" s="29" t="s">
        <v>293</v>
      </c>
      <c r="D32" s="29" t="s">
        <v>243</v>
      </c>
      <c r="E32" s="45">
        <v>39679</v>
      </c>
      <c r="F32" s="45">
        <v>39680</v>
      </c>
      <c r="G32" s="188">
        <f t="shared" si="1"/>
        <v>1</v>
      </c>
      <c r="H32" s="29" t="s">
        <v>242</v>
      </c>
      <c r="I32" s="29" t="s">
        <v>139</v>
      </c>
      <c r="J32" s="29" t="s">
        <v>241</v>
      </c>
    </row>
    <row r="33" spans="1:10" ht="12.75" customHeight="1">
      <c r="A33" s="29" t="s">
        <v>283</v>
      </c>
      <c r="B33" s="29" t="s">
        <v>292</v>
      </c>
      <c r="C33" s="29" t="s">
        <v>293</v>
      </c>
      <c r="D33" s="29" t="s">
        <v>243</v>
      </c>
      <c r="E33" s="130">
        <v>39749</v>
      </c>
      <c r="F33" s="130">
        <v>39750</v>
      </c>
      <c r="G33" s="187">
        <f t="shared" si="1"/>
        <v>1</v>
      </c>
      <c r="H33" s="29" t="s">
        <v>242</v>
      </c>
      <c r="I33" s="29" t="s">
        <v>139</v>
      </c>
      <c r="J33" s="29" t="s">
        <v>225</v>
      </c>
    </row>
    <row r="34" spans="1:10" ht="12.75" customHeight="1">
      <c r="A34" s="29" t="s">
        <v>283</v>
      </c>
      <c r="B34" s="29" t="s">
        <v>292</v>
      </c>
      <c r="C34" s="29" t="s">
        <v>293</v>
      </c>
      <c r="D34" s="29" t="s">
        <v>243</v>
      </c>
      <c r="E34" s="130">
        <v>39765</v>
      </c>
      <c r="F34" s="130">
        <v>39766</v>
      </c>
      <c r="G34" s="187">
        <f t="shared" si="1"/>
        <v>1</v>
      </c>
      <c r="H34" s="29" t="s">
        <v>242</v>
      </c>
      <c r="I34" s="29" t="s">
        <v>139</v>
      </c>
      <c r="J34" s="29" t="s">
        <v>241</v>
      </c>
    </row>
    <row r="35" spans="1:10" ht="12.75" customHeight="1">
      <c r="A35" s="29" t="s">
        <v>283</v>
      </c>
      <c r="B35" s="29" t="s">
        <v>292</v>
      </c>
      <c r="C35" s="29" t="s">
        <v>293</v>
      </c>
      <c r="D35" s="29" t="s">
        <v>243</v>
      </c>
      <c r="E35" s="130">
        <v>39765</v>
      </c>
      <c r="F35" s="130">
        <v>39766</v>
      </c>
      <c r="G35" s="187">
        <f t="shared" si="1"/>
        <v>1</v>
      </c>
      <c r="H35" s="29" t="s">
        <v>242</v>
      </c>
      <c r="I35" s="29" t="s">
        <v>139</v>
      </c>
      <c r="J35" s="29" t="s">
        <v>241</v>
      </c>
    </row>
    <row r="36" spans="1:10" ht="12.75" customHeight="1">
      <c r="A36" s="29" t="s">
        <v>283</v>
      </c>
      <c r="B36" s="29" t="s">
        <v>300</v>
      </c>
      <c r="C36" s="29" t="s">
        <v>301</v>
      </c>
      <c r="D36" s="29" t="s">
        <v>243</v>
      </c>
      <c r="E36" s="45">
        <v>39629</v>
      </c>
      <c r="F36" s="45">
        <v>39630</v>
      </c>
      <c r="G36" s="188">
        <f t="shared" si="1"/>
        <v>1</v>
      </c>
      <c r="H36" s="29" t="s">
        <v>242</v>
      </c>
      <c r="I36" s="29" t="s">
        <v>139</v>
      </c>
      <c r="J36" s="29" t="s">
        <v>225</v>
      </c>
    </row>
    <row r="37" spans="1:10" ht="12.75" customHeight="1">
      <c r="A37" s="29" t="s">
        <v>283</v>
      </c>
      <c r="B37" s="29" t="s">
        <v>300</v>
      </c>
      <c r="C37" s="29" t="s">
        <v>301</v>
      </c>
      <c r="D37" s="29" t="s">
        <v>243</v>
      </c>
      <c r="E37" s="45">
        <v>39637</v>
      </c>
      <c r="F37" s="45">
        <v>39638</v>
      </c>
      <c r="G37" s="188">
        <f t="shared" si="1"/>
        <v>1</v>
      </c>
      <c r="H37" s="29" t="s">
        <v>242</v>
      </c>
      <c r="I37" s="29" t="s">
        <v>139</v>
      </c>
      <c r="J37" s="29" t="s">
        <v>194</v>
      </c>
    </row>
    <row r="38" spans="1:10" ht="12.75" customHeight="1">
      <c r="A38" s="29" t="s">
        <v>283</v>
      </c>
      <c r="B38" s="29" t="s">
        <v>300</v>
      </c>
      <c r="C38" s="29" t="s">
        <v>301</v>
      </c>
      <c r="D38" s="29" t="s">
        <v>243</v>
      </c>
      <c r="E38" s="45">
        <v>39651</v>
      </c>
      <c r="F38" s="45">
        <v>39654</v>
      </c>
      <c r="G38" s="188">
        <f t="shared" si="1"/>
        <v>3</v>
      </c>
      <c r="H38" s="29" t="s">
        <v>242</v>
      </c>
      <c r="I38" s="29" t="s">
        <v>139</v>
      </c>
      <c r="J38" s="29" t="s">
        <v>241</v>
      </c>
    </row>
    <row r="39" spans="1:10" ht="12.75" customHeight="1">
      <c r="A39" s="29" t="s">
        <v>283</v>
      </c>
      <c r="B39" s="29" t="s">
        <v>300</v>
      </c>
      <c r="C39" s="29" t="s">
        <v>301</v>
      </c>
      <c r="D39" s="29" t="s">
        <v>243</v>
      </c>
      <c r="E39" s="45">
        <v>39679</v>
      </c>
      <c r="F39" s="45">
        <v>39680</v>
      </c>
      <c r="G39" s="188">
        <f t="shared" si="1"/>
        <v>1</v>
      </c>
      <c r="H39" s="29" t="s">
        <v>242</v>
      </c>
      <c r="I39" s="29" t="s">
        <v>139</v>
      </c>
      <c r="J39" s="29" t="s">
        <v>241</v>
      </c>
    </row>
    <row r="40" spans="1:10" ht="12.75" customHeight="1">
      <c r="A40" s="29" t="s">
        <v>283</v>
      </c>
      <c r="B40" s="29" t="s">
        <v>300</v>
      </c>
      <c r="C40" s="29" t="s">
        <v>301</v>
      </c>
      <c r="D40" s="29" t="s">
        <v>243</v>
      </c>
      <c r="E40" s="148">
        <v>39679</v>
      </c>
      <c r="F40" s="148">
        <v>39680</v>
      </c>
      <c r="G40" s="189">
        <f t="shared" si="1"/>
        <v>1</v>
      </c>
      <c r="H40" s="29" t="s">
        <v>242</v>
      </c>
      <c r="I40" s="29" t="s">
        <v>139</v>
      </c>
      <c r="J40" s="29" t="s">
        <v>241</v>
      </c>
    </row>
    <row r="41" spans="1:10" ht="12.75" customHeight="1">
      <c r="A41" s="29" t="s">
        <v>283</v>
      </c>
      <c r="B41" s="29" t="s">
        <v>300</v>
      </c>
      <c r="C41" s="29" t="s">
        <v>301</v>
      </c>
      <c r="D41" s="29" t="s">
        <v>243</v>
      </c>
      <c r="E41" s="148">
        <v>39679</v>
      </c>
      <c r="F41" s="148">
        <v>39680</v>
      </c>
      <c r="G41" s="189">
        <f t="shared" si="1"/>
        <v>1</v>
      </c>
      <c r="H41" s="29" t="s">
        <v>242</v>
      </c>
      <c r="I41" s="29" t="s">
        <v>139</v>
      </c>
      <c r="J41" s="29" t="s">
        <v>241</v>
      </c>
    </row>
    <row r="42" spans="1:10" ht="12.75" customHeight="1">
      <c r="A42" s="29" t="s">
        <v>283</v>
      </c>
      <c r="B42" s="29" t="s">
        <v>300</v>
      </c>
      <c r="C42" s="29" t="s">
        <v>301</v>
      </c>
      <c r="D42" s="29" t="s">
        <v>243</v>
      </c>
      <c r="E42" s="148">
        <v>39679</v>
      </c>
      <c r="F42" s="148">
        <v>39680</v>
      </c>
      <c r="G42" s="189">
        <f t="shared" si="1"/>
        <v>1</v>
      </c>
      <c r="H42" s="29" t="s">
        <v>242</v>
      </c>
      <c r="I42" s="29" t="s">
        <v>139</v>
      </c>
      <c r="J42" s="29" t="s">
        <v>241</v>
      </c>
    </row>
    <row r="43" spans="1:10" ht="12.75" customHeight="1">
      <c r="A43" s="29" t="s">
        <v>283</v>
      </c>
      <c r="B43" s="29" t="s">
        <v>300</v>
      </c>
      <c r="C43" s="29" t="s">
        <v>301</v>
      </c>
      <c r="D43" s="29" t="s">
        <v>243</v>
      </c>
      <c r="E43" s="130">
        <v>39735</v>
      </c>
      <c r="F43" s="130">
        <v>39736</v>
      </c>
      <c r="G43" s="187">
        <f t="shared" si="1"/>
        <v>1</v>
      </c>
      <c r="H43" s="29" t="s">
        <v>242</v>
      </c>
      <c r="I43" s="29" t="s">
        <v>139</v>
      </c>
      <c r="J43" s="29" t="s">
        <v>241</v>
      </c>
    </row>
    <row r="44" spans="1:10" ht="12.75" customHeight="1">
      <c r="A44" s="29" t="s">
        <v>283</v>
      </c>
      <c r="B44" s="29" t="s">
        <v>300</v>
      </c>
      <c r="C44" s="29" t="s">
        <v>301</v>
      </c>
      <c r="D44" s="29" t="s">
        <v>243</v>
      </c>
      <c r="E44" s="130">
        <v>39736</v>
      </c>
      <c r="F44" s="130">
        <v>39738</v>
      </c>
      <c r="G44" s="187">
        <f t="shared" si="1"/>
        <v>2</v>
      </c>
      <c r="H44" s="29" t="s">
        <v>242</v>
      </c>
      <c r="I44" s="29" t="s">
        <v>139</v>
      </c>
      <c r="J44" s="29" t="s">
        <v>241</v>
      </c>
    </row>
    <row r="45" spans="1:10" ht="12.75" customHeight="1">
      <c r="A45" s="29" t="s">
        <v>283</v>
      </c>
      <c r="B45" s="29" t="s">
        <v>300</v>
      </c>
      <c r="C45" s="29" t="s">
        <v>301</v>
      </c>
      <c r="D45" s="29" t="s">
        <v>243</v>
      </c>
      <c r="E45" s="130">
        <v>39749</v>
      </c>
      <c r="F45" s="130">
        <v>39750</v>
      </c>
      <c r="G45" s="187">
        <f t="shared" si="1"/>
        <v>1</v>
      </c>
      <c r="H45" s="29" t="s">
        <v>242</v>
      </c>
      <c r="I45" s="29" t="s">
        <v>139</v>
      </c>
      <c r="J45" s="29" t="s">
        <v>224</v>
      </c>
    </row>
    <row r="46" spans="1:10" ht="12.75" customHeight="1">
      <c r="A46" s="29" t="s">
        <v>283</v>
      </c>
      <c r="B46" s="29" t="s">
        <v>300</v>
      </c>
      <c r="C46" s="29" t="s">
        <v>301</v>
      </c>
      <c r="D46" s="29" t="s">
        <v>243</v>
      </c>
      <c r="E46" s="130">
        <v>39765</v>
      </c>
      <c r="F46" s="130">
        <v>39766</v>
      </c>
      <c r="G46" s="187">
        <f t="shared" si="1"/>
        <v>1</v>
      </c>
      <c r="H46" s="29" t="s">
        <v>242</v>
      </c>
      <c r="I46" s="29" t="s">
        <v>139</v>
      </c>
      <c r="J46" s="29" t="s">
        <v>241</v>
      </c>
    </row>
    <row r="47" spans="1:10" ht="12.75" customHeight="1">
      <c r="A47" s="29" t="s">
        <v>283</v>
      </c>
      <c r="B47" s="29" t="s">
        <v>300</v>
      </c>
      <c r="C47" s="29" t="s">
        <v>301</v>
      </c>
      <c r="D47" s="29" t="s">
        <v>243</v>
      </c>
      <c r="E47" s="130">
        <v>39765</v>
      </c>
      <c r="F47" s="130">
        <v>39766</v>
      </c>
      <c r="G47" s="187">
        <f t="shared" si="1"/>
        <v>1</v>
      </c>
      <c r="H47" s="29" t="s">
        <v>242</v>
      </c>
      <c r="I47" s="29" t="s">
        <v>139</v>
      </c>
      <c r="J47" s="29" t="s">
        <v>241</v>
      </c>
    </row>
    <row r="48" spans="1:10" ht="12.75" customHeight="1">
      <c r="A48" s="29" t="s">
        <v>283</v>
      </c>
      <c r="B48" s="29" t="s">
        <v>300</v>
      </c>
      <c r="C48" s="29" t="s">
        <v>301</v>
      </c>
      <c r="D48" s="29" t="s">
        <v>243</v>
      </c>
      <c r="E48" s="130">
        <v>39765</v>
      </c>
      <c r="F48" s="130">
        <v>39766</v>
      </c>
      <c r="G48" s="187">
        <f t="shared" si="1"/>
        <v>1</v>
      </c>
      <c r="H48" s="29" t="s">
        <v>242</v>
      </c>
      <c r="I48" s="29" t="s">
        <v>139</v>
      </c>
      <c r="J48" s="29" t="s">
        <v>241</v>
      </c>
    </row>
    <row r="49" spans="1:10" ht="12.75" customHeight="1">
      <c r="A49" s="29" t="s">
        <v>283</v>
      </c>
      <c r="B49" s="29" t="s">
        <v>300</v>
      </c>
      <c r="C49" s="29" t="s">
        <v>301</v>
      </c>
      <c r="D49" s="29" t="s">
        <v>243</v>
      </c>
      <c r="E49" s="130">
        <v>39765</v>
      </c>
      <c r="F49" s="130">
        <v>39766</v>
      </c>
      <c r="G49" s="187">
        <f t="shared" si="1"/>
        <v>1</v>
      </c>
      <c r="H49" s="29" t="s">
        <v>242</v>
      </c>
      <c r="I49" s="29" t="s">
        <v>139</v>
      </c>
      <c r="J49" s="29" t="s">
        <v>241</v>
      </c>
    </row>
    <row r="50" spans="1:10" ht="12.75" customHeight="1">
      <c r="A50" s="29" t="s">
        <v>283</v>
      </c>
      <c r="B50" s="29" t="s">
        <v>300</v>
      </c>
      <c r="C50" s="29" t="s">
        <v>301</v>
      </c>
      <c r="D50" s="29" t="s">
        <v>243</v>
      </c>
      <c r="E50" s="130">
        <v>39765</v>
      </c>
      <c r="F50" s="130">
        <v>39766</v>
      </c>
      <c r="G50" s="187">
        <f t="shared" si="1"/>
        <v>1</v>
      </c>
      <c r="H50" s="29" t="s">
        <v>242</v>
      </c>
      <c r="I50" s="29" t="s">
        <v>139</v>
      </c>
      <c r="J50" s="29" t="s">
        <v>241</v>
      </c>
    </row>
    <row r="51" spans="1:10" ht="12.75" customHeight="1">
      <c r="A51" s="29" t="s">
        <v>283</v>
      </c>
      <c r="B51" s="29" t="s">
        <v>300</v>
      </c>
      <c r="C51" s="29" t="s">
        <v>301</v>
      </c>
      <c r="D51" s="29" t="s">
        <v>243</v>
      </c>
      <c r="E51" s="130">
        <v>39765</v>
      </c>
      <c r="F51" s="130">
        <v>39766</v>
      </c>
      <c r="G51" s="187">
        <f t="shared" si="1"/>
        <v>1</v>
      </c>
      <c r="H51" s="29" t="s">
        <v>242</v>
      </c>
      <c r="I51" s="29" t="s">
        <v>139</v>
      </c>
      <c r="J51" s="29" t="s">
        <v>241</v>
      </c>
    </row>
    <row r="52" spans="1:10" ht="12.75" customHeight="1">
      <c r="A52" s="29" t="s">
        <v>283</v>
      </c>
      <c r="B52" s="29" t="s">
        <v>300</v>
      </c>
      <c r="C52" s="29" t="s">
        <v>301</v>
      </c>
      <c r="D52" s="29" t="s">
        <v>243</v>
      </c>
      <c r="E52" s="130">
        <v>39765</v>
      </c>
      <c r="F52" s="130">
        <v>39766</v>
      </c>
      <c r="G52" s="187">
        <f t="shared" si="1"/>
        <v>1</v>
      </c>
      <c r="H52" s="29" t="s">
        <v>242</v>
      </c>
      <c r="I52" s="29" t="s">
        <v>139</v>
      </c>
      <c r="J52" s="29" t="s">
        <v>241</v>
      </c>
    </row>
    <row r="53" spans="1:10" ht="12.75" customHeight="1">
      <c r="A53" s="32" t="s">
        <v>283</v>
      </c>
      <c r="B53" s="32" t="s">
        <v>300</v>
      </c>
      <c r="C53" s="32" t="s">
        <v>301</v>
      </c>
      <c r="D53" s="32" t="s">
        <v>243</v>
      </c>
      <c r="E53" s="131">
        <v>39765</v>
      </c>
      <c r="F53" s="131">
        <v>39766</v>
      </c>
      <c r="G53" s="192">
        <f t="shared" si="1"/>
        <v>1</v>
      </c>
      <c r="H53" s="29" t="s">
        <v>242</v>
      </c>
      <c r="I53" s="32" t="s">
        <v>139</v>
      </c>
      <c r="J53" s="32" t="s">
        <v>241</v>
      </c>
    </row>
    <row r="54" spans="1:10" ht="12.75" customHeight="1">
      <c r="A54" s="29"/>
      <c r="B54" s="54">
        <f>SUM(IF(FREQUENCY(MATCH(B14:B53,B14:B53,0),MATCH(B14:B53,B14:B53,0))&gt;0,1))</f>
        <v>4</v>
      </c>
      <c r="C54" s="30"/>
      <c r="D54" s="30">
        <f>COUNTA(D14:D53)</f>
        <v>40</v>
      </c>
      <c r="E54" s="30"/>
      <c r="F54" s="30"/>
      <c r="G54" s="191">
        <f>SUM(G14:G53)</f>
        <v>43</v>
      </c>
      <c r="H54" s="29"/>
      <c r="I54" s="29"/>
      <c r="J54" s="43"/>
    </row>
    <row r="55" spans="1:10" ht="12.75" customHeight="1">
      <c r="A55" s="29"/>
      <c r="B55" s="29"/>
      <c r="C55" s="29"/>
      <c r="D55" s="29"/>
      <c r="E55" s="29"/>
      <c r="F55" s="29"/>
      <c r="G55" s="188"/>
      <c r="H55" s="29"/>
      <c r="I55" s="29"/>
      <c r="J55" s="43"/>
    </row>
    <row r="56" spans="1:10" ht="12.75" customHeight="1">
      <c r="A56" s="29" t="s">
        <v>341</v>
      </c>
      <c r="B56" s="29" t="s">
        <v>346</v>
      </c>
      <c r="C56" s="29" t="s">
        <v>347</v>
      </c>
      <c r="D56" s="29" t="s">
        <v>243</v>
      </c>
      <c r="E56" s="45">
        <v>39645</v>
      </c>
      <c r="F56" s="45">
        <v>39646</v>
      </c>
      <c r="G56" s="188">
        <f aca="true" t="shared" si="2" ref="G56:G69">F56-E56</f>
        <v>1</v>
      </c>
      <c r="H56" s="29" t="s">
        <v>242</v>
      </c>
      <c r="I56" s="29" t="s">
        <v>139</v>
      </c>
      <c r="J56" s="29" t="s">
        <v>194</v>
      </c>
    </row>
    <row r="57" spans="1:10" ht="12.75" customHeight="1">
      <c r="A57" s="29" t="s">
        <v>341</v>
      </c>
      <c r="B57" s="29" t="s">
        <v>350</v>
      </c>
      <c r="C57" s="29" t="s">
        <v>351</v>
      </c>
      <c r="D57" s="29" t="s">
        <v>243</v>
      </c>
      <c r="E57" s="45">
        <v>39645</v>
      </c>
      <c r="F57" s="45">
        <v>39646</v>
      </c>
      <c r="G57" s="188">
        <f t="shared" si="2"/>
        <v>1</v>
      </c>
      <c r="H57" s="29" t="s">
        <v>242</v>
      </c>
      <c r="I57" s="29" t="s">
        <v>139</v>
      </c>
      <c r="J57" s="29" t="s">
        <v>194</v>
      </c>
    </row>
    <row r="58" spans="1:10" ht="12.75" customHeight="1">
      <c r="A58" s="29" t="s">
        <v>341</v>
      </c>
      <c r="B58" s="29" t="s">
        <v>352</v>
      </c>
      <c r="C58" s="29" t="s">
        <v>353</v>
      </c>
      <c r="D58" s="29" t="s">
        <v>243</v>
      </c>
      <c r="E58" s="45">
        <v>39573</v>
      </c>
      <c r="F58" s="45">
        <v>39575</v>
      </c>
      <c r="G58" s="188">
        <f t="shared" si="2"/>
        <v>2</v>
      </c>
      <c r="H58" s="29" t="s">
        <v>242</v>
      </c>
      <c r="I58" s="29" t="s">
        <v>139</v>
      </c>
      <c r="J58" s="29" t="s">
        <v>194</v>
      </c>
    </row>
    <row r="59" spans="1:10" ht="12.75" customHeight="1">
      <c r="A59" s="29" t="s">
        <v>341</v>
      </c>
      <c r="B59" s="29" t="s">
        <v>352</v>
      </c>
      <c r="C59" s="29" t="s">
        <v>353</v>
      </c>
      <c r="D59" s="29" t="s">
        <v>243</v>
      </c>
      <c r="E59" s="148">
        <v>39573</v>
      </c>
      <c r="F59" s="148">
        <v>39575</v>
      </c>
      <c r="G59" s="189">
        <f t="shared" si="2"/>
        <v>2</v>
      </c>
      <c r="H59" s="29" t="s">
        <v>242</v>
      </c>
      <c r="I59" s="29" t="s">
        <v>139</v>
      </c>
      <c r="J59" s="29" t="s">
        <v>194</v>
      </c>
    </row>
    <row r="60" spans="1:10" ht="12.75" customHeight="1">
      <c r="A60" s="29" t="s">
        <v>341</v>
      </c>
      <c r="B60" s="29" t="s">
        <v>352</v>
      </c>
      <c r="C60" s="29" t="s">
        <v>353</v>
      </c>
      <c r="D60" s="29" t="s">
        <v>243</v>
      </c>
      <c r="E60" s="148">
        <v>39573</v>
      </c>
      <c r="F60" s="148">
        <v>39575</v>
      </c>
      <c r="G60" s="189">
        <f t="shared" si="2"/>
        <v>2</v>
      </c>
      <c r="H60" s="29" t="s">
        <v>242</v>
      </c>
      <c r="I60" s="29" t="s">
        <v>139</v>
      </c>
      <c r="J60" s="29" t="s">
        <v>194</v>
      </c>
    </row>
    <row r="61" spans="1:10" ht="12.75" customHeight="1">
      <c r="A61" s="29" t="s">
        <v>341</v>
      </c>
      <c r="B61" s="29" t="s">
        <v>352</v>
      </c>
      <c r="C61" s="29" t="s">
        <v>353</v>
      </c>
      <c r="D61" s="29" t="s">
        <v>243</v>
      </c>
      <c r="E61" s="148">
        <v>39573</v>
      </c>
      <c r="F61" s="148">
        <v>39575</v>
      </c>
      <c r="G61" s="189">
        <f t="shared" si="2"/>
        <v>2</v>
      </c>
      <c r="H61" s="29" t="s">
        <v>242</v>
      </c>
      <c r="I61" s="29" t="s">
        <v>139</v>
      </c>
      <c r="J61" s="29" t="s">
        <v>194</v>
      </c>
    </row>
    <row r="62" spans="1:10" ht="12.75" customHeight="1">
      <c r="A62" s="29" t="s">
        <v>341</v>
      </c>
      <c r="B62" s="29" t="s">
        <v>352</v>
      </c>
      <c r="C62" s="29" t="s">
        <v>353</v>
      </c>
      <c r="D62" s="29" t="s">
        <v>243</v>
      </c>
      <c r="E62" s="148">
        <v>39573</v>
      </c>
      <c r="F62" s="148">
        <v>39575</v>
      </c>
      <c r="G62" s="189">
        <f t="shared" si="2"/>
        <v>2</v>
      </c>
      <c r="H62" s="29" t="s">
        <v>242</v>
      </c>
      <c r="I62" s="29" t="s">
        <v>139</v>
      </c>
      <c r="J62" s="29" t="s">
        <v>194</v>
      </c>
    </row>
    <row r="63" spans="1:10" ht="12.75" customHeight="1">
      <c r="A63" s="29" t="s">
        <v>341</v>
      </c>
      <c r="B63" s="29" t="s">
        <v>352</v>
      </c>
      <c r="C63" s="29" t="s">
        <v>353</v>
      </c>
      <c r="D63" s="29" t="s">
        <v>243</v>
      </c>
      <c r="E63" s="148">
        <v>39573</v>
      </c>
      <c r="F63" s="148">
        <v>39575</v>
      </c>
      <c r="G63" s="189">
        <f t="shared" si="2"/>
        <v>2</v>
      </c>
      <c r="H63" s="29" t="s">
        <v>242</v>
      </c>
      <c r="I63" s="29" t="s">
        <v>139</v>
      </c>
      <c r="J63" s="29" t="s">
        <v>194</v>
      </c>
    </row>
    <row r="64" spans="1:10" ht="12.75" customHeight="1">
      <c r="A64" s="29" t="s">
        <v>341</v>
      </c>
      <c r="B64" s="29" t="s">
        <v>352</v>
      </c>
      <c r="C64" s="29" t="s">
        <v>353</v>
      </c>
      <c r="D64" s="29" t="s">
        <v>243</v>
      </c>
      <c r="E64" s="45">
        <v>39587</v>
      </c>
      <c r="F64" s="45">
        <v>39588</v>
      </c>
      <c r="G64" s="188">
        <f t="shared" si="2"/>
        <v>1</v>
      </c>
      <c r="H64" s="29" t="s">
        <v>242</v>
      </c>
      <c r="I64" s="29" t="s">
        <v>139</v>
      </c>
      <c r="J64" s="29" t="s">
        <v>194</v>
      </c>
    </row>
    <row r="65" spans="1:10" ht="12.75" customHeight="1">
      <c r="A65" s="29" t="s">
        <v>341</v>
      </c>
      <c r="B65" s="29" t="s">
        <v>352</v>
      </c>
      <c r="C65" s="29" t="s">
        <v>353</v>
      </c>
      <c r="D65" s="29" t="s">
        <v>243</v>
      </c>
      <c r="E65" s="148">
        <v>39587</v>
      </c>
      <c r="F65" s="148">
        <v>39588</v>
      </c>
      <c r="G65" s="189">
        <f t="shared" si="2"/>
        <v>1</v>
      </c>
      <c r="H65" s="29" t="s">
        <v>242</v>
      </c>
      <c r="I65" s="29" t="s">
        <v>139</v>
      </c>
      <c r="J65" s="29" t="s">
        <v>194</v>
      </c>
    </row>
    <row r="66" spans="1:10" ht="12.75" customHeight="1">
      <c r="A66" s="29" t="s">
        <v>341</v>
      </c>
      <c r="B66" s="29" t="s">
        <v>354</v>
      </c>
      <c r="C66" s="29" t="s">
        <v>355</v>
      </c>
      <c r="D66" s="29" t="s">
        <v>243</v>
      </c>
      <c r="E66" s="130">
        <v>39504</v>
      </c>
      <c r="F66" s="130">
        <v>39505</v>
      </c>
      <c r="G66" s="187">
        <f t="shared" si="2"/>
        <v>1</v>
      </c>
      <c r="H66" s="29" t="s">
        <v>242</v>
      </c>
      <c r="I66" s="29" t="s">
        <v>139</v>
      </c>
      <c r="J66" s="29" t="s">
        <v>241</v>
      </c>
    </row>
    <row r="67" spans="1:10" ht="12.75" customHeight="1">
      <c r="A67" s="29" t="s">
        <v>341</v>
      </c>
      <c r="B67" s="29" t="s">
        <v>360</v>
      </c>
      <c r="C67" s="29" t="s">
        <v>361</v>
      </c>
      <c r="D67" s="29" t="s">
        <v>243</v>
      </c>
      <c r="E67" s="130">
        <v>39806</v>
      </c>
      <c r="F67" s="130">
        <v>39808</v>
      </c>
      <c r="G67" s="187">
        <f t="shared" si="2"/>
        <v>2</v>
      </c>
      <c r="H67" s="29" t="s">
        <v>242</v>
      </c>
      <c r="I67" s="29" t="s">
        <v>139</v>
      </c>
      <c r="J67" s="29" t="s">
        <v>224</v>
      </c>
    </row>
    <row r="68" spans="1:10" ht="12.75" customHeight="1">
      <c r="A68" s="29" t="s">
        <v>341</v>
      </c>
      <c r="B68" s="29" t="s">
        <v>364</v>
      </c>
      <c r="C68" s="29" t="s">
        <v>365</v>
      </c>
      <c r="D68" s="29" t="s">
        <v>243</v>
      </c>
      <c r="E68" s="130">
        <v>39448</v>
      </c>
      <c r="F68" s="130">
        <v>39450</v>
      </c>
      <c r="G68" s="187">
        <f t="shared" si="2"/>
        <v>2</v>
      </c>
      <c r="H68" s="29" t="s">
        <v>242</v>
      </c>
      <c r="I68" s="29" t="s">
        <v>139</v>
      </c>
      <c r="J68" s="29" t="s">
        <v>241</v>
      </c>
    </row>
    <row r="69" spans="1:10" ht="12.75" customHeight="1">
      <c r="A69" s="32" t="s">
        <v>341</v>
      </c>
      <c r="B69" s="32" t="s">
        <v>364</v>
      </c>
      <c r="C69" s="32" t="s">
        <v>365</v>
      </c>
      <c r="D69" s="32" t="s">
        <v>243</v>
      </c>
      <c r="E69" s="131">
        <v>39448</v>
      </c>
      <c r="F69" s="131">
        <v>39450</v>
      </c>
      <c r="G69" s="192">
        <f t="shared" si="2"/>
        <v>2</v>
      </c>
      <c r="H69" s="32" t="s">
        <v>242</v>
      </c>
      <c r="I69" s="32" t="s">
        <v>139</v>
      </c>
      <c r="J69" s="32" t="s">
        <v>241</v>
      </c>
    </row>
    <row r="70" spans="1:10" ht="12.75" customHeight="1">
      <c r="A70" s="29"/>
      <c r="B70" s="54">
        <f>SUM(IF(FREQUENCY(MATCH(B56:B69,B56:B69,0),MATCH(B56:B69,B56:B69,0))&gt;0,1))</f>
        <v>6</v>
      </c>
      <c r="C70" s="30"/>
      <c r="D70" s="30">
        <f>COUNTA(D56:D69)</f>
        <v>14</v>
      </c>
      <c r="E70" s="30"/>
      <c r="F70" s="30"/>
      <c r="G70" s="191">
        <f>SUM(G56:G69)</f>
        <v>23</v>
      </c>
      <c r="H70" s="29"/>
      <c r="I70" s="29"/>
      <c r="J70" s="43"/>
    </row>
    <row r="71" spans="1:10" ht="12.75" customHeight="1">
      <c r="A71" s="29"/>
      <c r="B71" s="29"/>
      <c r="C71" s="29"/>
      <c r="D71" s="29"/>
      <c r="E71" s="29"/>
      <c r="F71" s="29"/>
      <c r="G71" s="188"/>
      <c r="H71" s="29"/>
      <c r="I71" s="29"/>
      <c r="J71" s="43"/>
    </row>
    <row r="72" spans="1:10" ht="12.75" customHeight="1">
      <c r="A72" s="29" t="s">
        <v>371</v>
      </c>
      <c r="B72" s="29" t="s">
        <v>372</v>
      </c>
      <c r="C72" s="29" t="s">
        <v>373</v>
      </c>
      <c r="D72" s="29" t="s">
        <v>243</v>
      </c>
      <c r="E72" s="130">
        <v>39463</v>
      </c>
      <c r="F72" s="130">
        <v>39464</v>
      </c>
      <c r="G72" s="187">
        <f aca="true" t="shared" si="3" ref="G72:G135">F72-E72</f>
        <v>1</v>
      </c>
      <c r="H72" s="29" t="s">
        <v>242</v>
      </c>
      <c r="I72" s="29" t="s">
        <v>139</v>
      </c>
      <c r="J72" s="29" t="s">
        <v>241</v>
      </c>
    </row>
    <row r="73" spans="1:10" ht="12.75" customHeight="1">
      <c r="A73" s="29" t="s">
        <v>371</v>
      </c>
      <c r="B73" s="29" t="s">
        <v>372</v>
      </c>
      <c r="C73" s="29" t="s">
        <v>373</v>
      </c>
      <c r="D73" s="29" t="s">
        <v>243</v>
      </c>
      <c r="E73" s="130">
        <v>39463</v>
      </c>
      <c r="F73" s="130">
        <v>39464</v>
      </c>
      <c r="G73" s="187">
        <f t="shared" si="3"/>
        <v>1</v>
      </c>
      <c r="H73" s="29" t="s">
        <v>242</v>
      </c>
      <c r="I73" s="29" t="s">
        <v>139</v>
      </c>
      <c r="J73" s="29" t="s">
        <v>241</v>
      </c>
    </row>
    <row r="74" spans="1:10" ht="12.75" customHeight="1">
      <c r="A74" s="29" t="s">
        <v>371</v>
      </c>
      <c r="B74" s="29" t="s">
        <v>372</v>
      </c>
      <c r="C74" s="29" t="s">
        <v>373</v>
      </c>
      <c r="D74" s="29" t="s">
        <v>243</v>
      </c>
      <c r="E74" s="45">
        <v>39573</v>
      </c>
      <c r="F74" s="45">
        <v>39574</v>
      </c>
      <c r="G74" s="188">
        <f t="shared" si="3"/>
        <v>1</v>
      </c>
      <c r="H74" s="29" t="s">
        <v>242</v>
      </c>
      <c r="I74" s="29" t="s">
        <v>139</v>
      </c>
      <c r="J74" s="29" t="s">
        <v>225</v>
      </c>
    </row>
    <row r="75" spans="1:10" ht="12.75" customHeight="1">
      <c r="A75" s="29" t="s">
        <v>371</v>
      </c>
      <c r="B75" s="29" t="s">
        <v>372</v>
      </c>
      <c r="C75" s="29" t="s">
        <v>373</v>
      </c>
      <c r="D75" s="29" t="s">
        <v>243</v>
      </c>
      <c r="E75" s="45">
        <v>39574</v>
      </c>
      <c r="F75" s="45">
        <v>39575</v>
      </c>
      <c r="G75" s="188">
        <f t="shared" si="3"/>
        <v>1</v>
      </c>
      <c r="H75" s="29" t="s">
        <v>242</v>
      </c>
      <c r="I75" s="29" t="s">
        <v>139</v>
      </c>
      <c r="J75" s="29" t="s">
        <v>225</v>
      </c>
    </row>
    <row r="76" spans="1:10" ht="12.75" customHeight="1">
      <c r="A76" s="29" t="s">
        <v>371</v>
      </c>
      <c r="B76" s="29" t="s">
        <v>372</v>
      </c>
      <c r="C76" s="29" t="s">
        <v>373</v>
      </c>
      <c r="D76" s="29" t="s">
        <v>243</v>
      </c>
      <c r="E76" s="45">
        <v>39581</v>
      </c>
      <c r="F76" s="45">
        <v>39582</v>
      </c>
      <c r="G76" s="188">
        <f t="shared" si="3"/>
        <v>1</v>
      </c>
      <c r="H76" s="29" t="s">
        <v>242</v>
      </c>
      <c r="I76" s="29" t="s">
        <v>139</v>
      </c>
      <c r="J76" s="29" t="s">
        <v>225</v>
      </c>
    </row>
    <row r="77" spans="1:10" ht="12.75" customHeight="1">
      <c r="A77" s="29" t="s">
        <v>371</v>
      </c>
      <c r="B77" s="29" t="s">
        <v>372</v>
      </c>
      <c r="C77" s="29" t="s">
        <v>373</v>
      </c>
      <c r="D77" s="29" t="s">
        <v>243</v>
      </c>
      <c r="E77" s="45">
        <v>39588</v>
      </c>
      <c r="F77" s="45">
        <v>39589</v>
      </c>
      <c r="G77" s="188">
        <f t="shared" si="3"/>
        <v>1</v>
      </c>
      <c r="H77" s="29" t="s">
        <v>242</v>
      </c>
      <c r="I77" s="29" t="s">
        <v>139</v>
      </c>
      <c r="J77" s="29" t="s">
        <v>225</v>
      </c>
    </row>
    <row r="78" spans="1:10" ht="12.75" customHeight="1">
      <c r="A78" s="29" t="s">
        <v>371</v>
      </c>
      <c r="B78" s="29" t="s">
        <v>372</v>
      </c>
      <c r="C78" s="29" t="s">
        <v>373</v>
      </c>
      <c r="D78" s="29" t="s">
        <v>243</v>
      </c>
      <c r="E78" s="45">
        <v>39602</v>
      </c>
      <c r="F78" s="45">
        <v>39603</v>
      </c>
      <c r="G78" s="188">
        <f t="shared" si="3"/>
        <v>1</v>
      </c>
      <c r="H78" s="29" t="s">
        <v>242</v>
      </c>
      <c r="I78" s="29" t="s">
        <v>139</v>
      </c>
      <c r="J78" s="29" t="s">
        <v>225</v>
      </c>
    </row>
    <row r="79" spans="1:10" ht="12.75" customHeight="1">
      <c r="A79" s="29" t="s">
        <v>371</v>
      </c>
      <c r="B79" s="29" t="s">
        <v>372</v>
      </c>
      <c r="C79" s="29" t="s">
        <v>373</v>
      </c>
      <c r="D79" s="29" t="s">
        <v>243</v>
      </c>
      <c r="E79" s="45">
        <v>39658</v>
      </c>
      <c r="F79" s="45">
        <v>39659</v>
      </c>
      <c r="G79" s="188">
        <f t="shared" si="3"/>
        <v>1</v>
      </c>
      <c r="H79" s="29" t="s">
        <v>242</v>
      </c>
      <c r="I79" s="29" t="s">
        <v>139</v>
      </c>
      <c r="J79" s="29" t="s">
        <v>225</v>
      </c>
    </row>
    <row r="80" spans="1:10" ht="12.75" customHeight="1">
      <c r="A80" s="29" t="s">
        <v>371</v>
      </c>
      <c r="B80" s="29" t="s">
        <v>372</v>
      </c>
      <c r="C80" s="29" t="s">
        <v>373</v>
      </c>
      <c r="D80" s="29" t="s">
        <v>243</v>
      </c>
      <c r="E80" s="45">
        <v>39679</v>
      </c>
      <c r="F80" s="45">
        <v>39680</v>
      </c>
      <c r="G80" s="188">
        <f t="shared" si="3"/>
        <v>1</v>
      </c>
      <c r="H80" s="29" t="s">
        <v>242</v>
      </c>
      <c r="I80" s="29" t="s">
        <v>139</v>
      </c>
      <c r="J80" s="29" t="s">
        <v>241</v>
      </c>
    </row>
    <row r="81" spans="1:10" ht="12.75" customHeight="1">
      <c r="A81" s="29" t="s">
        <v>371</v>
      </c>
      <c r="B81" s="29" t="s">
        <v>372</v>
      </c>
      <c r="C81" s="29" t="s">
        <v>373</v>
      </c>
      <c r="D81" s="29" t="s">
        <v>243</v>
      </c>
      <c r="E81" s="148">
        <v>39679</v>
      </c>
      <c r="F81" s="148">
        <v>39680</v>
      </c>
      <c r="G81" s="189">
        <f t="shared" si="3"/>
        <v>1</v>
      </c>
      <c r="H81" s="29" t="s">
        <v>242</v>
      </c>
      <c r="I81" s="29" t="s">
        <v>139</v>
      </c>
      <c r="J81" s="29" t="s">
        <v>241</v>
      </c>
    </row>
    <row r="82" spans="1:10" ht="12.75" customHeight="1">
      <c r="A82" s="29" t="s">
        <v>371</v>
      </c>
      <c r="B82" s="29" t="s">
        <v>372</v>
      </c>
      <c r="C82" s="29" t="s">
        <v>373</v>
      </c>
      <c r="D82" s="29" t="s">
        <v>243</v>
      </c>
      <c r="E82" s="45">
        <v>39680</v>
      </c>
      <c r="F82" s="45">
        <v>39681</v>
      </c>
      <c r="G82" s="188">
        <f t="shared" si="3"/>
        <v>1</v>
      </c>
      <c r="H82" s="29" t="s">
        <v>242</v>
      </c>
      <c r="I82" s="29" t="s">
        <v>139</v>
      </c>
      <c r="J82" s="29" t="s">
        <v>241</v>
      </c>
    </row>
    <row r="83" spans="1:10" ht="12.75" customHeight="1">
      <c r="A83" s="29" t="s">
        <v>371</v>
      </c>
      <c r="B83" s="29" t="s">
        <v>372</v>
      </c>
      <c r="C83" s="29" t="s">
        <v>373</v>
      </c>
      <c r="D83" s="29" t="s">
        <v>243</v>
      </c>
      <c r="E83" s="45">
        <v>39681</v>
      </c>
      <c r="F83" s="45">
        <v>39682</v>
      </c>
      <c r="G83" s="188">
        <f t="shared" si="3"/>
        <v>1</v>
      </c>
      <c r="H83" s="29" t="s">
        <v>242</v>
      </c>
      <c r="I83" s="29" t="s">
        <v>139</v>
      </c>
      <c r="J83" s="29" t="s">
        <v>241</v>
      </c>
    </row>
    <row r="84" spans="1:10" ht="12.75" customHeight="1">
      <c r="A84" s="29" t="s">
        <v>371</v>
      </c>
      <c r="B84" s="29" t="s">
        <v>374</v>
      </c>
      <c r="C84" s="29" t="s">
        <v>375</v>
      </c>
      <c r="D84" s="29" t="s">
        <v>243</v>
      </c>
      <c r="E84" s="130">
        <v>39463</v>
      </c>
      <c r="F84" s="130">
        <v>39464</v>
      </c>
      <c r="G84" s="187">
        <f t="shared" si="3"/>
        <v>1</v>
      </c>
      <c r="H84" s="29" t="s">
        <v>242</v>
      </c>
      <c r="I84" s="29" t="s">
        <v>139</v>
      </c>
      <c r="J84" s="29" t="s">
        <v>241</v>
      </c>
    </row>
    <row r="85" spans="1:10" ht="12.75" customHeight="1">
      <c r="A85" s="29" t="s">
        <v>371</v>
      </c>
      <c r="B85" s="29" t="s">
        <v>374</v>
      </c>
      <c r="C85" s="29" t="s">
        <v>375</v>
      </c>
      <c r="D85" s="29" t="s">
        <v>243</v>
      </c>
      <c r="E85" s="130">
        <v>39463</v>
      </c>
      <c r="F85" s="130">
        <v>39464</v>
      </c>
      <c r="G85" s="187">
        <f t="shared" si="3"/>
        <v>1</v>
      </c>
      <c r="H85" s="29" t="s">
        <v>242</v>
      </c>
      <c r="I85" s="29" t="s">
        <v>139</v>
      </c>
      <c r="J85" s="29" t="s">
        <v>241</v>
      </c>
    </row>
    <row r="86" spans="1:10" ht="12.75" customHeight="1">
      <c r="A86" s="29" t="s">
        <v>371</v>
      </c>
      <c r="B86" s="29" t="s">
        <v>374</v>
      </c>
      <c r="C86" s="29" t="s">
        <v>375</v>
      </c>
      <c r="D86" s="29" t="s">
        <v>243</v>
      </c>
      <c r="E86" s="45">
        <v>39679</v>
      </c>
      <c r="F86" s="45">
        <v>39680</v>
      </c>
      <c r="G86" s="188">
        <f t="shared" si="3"/>
        <v>1</v>
      </c>
      <c r="H86" s="29" t="s">
        <v>242</v>
      </c>
      <c r="I86" s="29" t="s">
        <v>139</v>
      </c>
      <c r="J86" s="29" t="s">
        <v>241</v>
      </c>
    </row>
    <row r="87" spans="1:10" ht="12.75" customHeight="1">
      <c r="A87" s="29" t="s">
        <v>371</v>
      </c>
      <c r="B87" s="29" t="s">
        <v>374</v>
      </c>
      <c r="C87" s="29" t="s">
        <v>375</v>
      </c>
      <c r="D87" s="29" t="s">
        <v>243</v>
      </c>
      <c r="E87" s="45">
        <v>39680</v>
      </c>
      <c r="F87" s="45">
        <v>39681</v>
      </c>
      <c r="G87" s="188">
        <f t="shared" si="3"/>
        <v>1</v>
      </c>
      <c r="H87" s="29" t="s">
        <v>242</v>
      </c>
      <c r="I87" s="29" t="s">
        <v>139</v>
      </c>
      <c r="J87" s="29" t="s">
        <v>241</v>
      </c>
    </row>
    <row r="88" spans="1:10" ht="12.75" customHeight="1">
      <c r="A88" s="29" t="s">
        <v>371</v>
      </c>
      <c r="B88" s="29" t="s">
        <v>374</v>
      </c>
      <c r="C88" s="29" t="s">
        <v>375</v>
      </c>
      <c r="D88" s="29" t="s">
        <v>243</v>
      </c>
      <c r="E88" s="45">
        <v>39720</v>
      </c>
      <c r="F88" s="45">
        <v>39721</v>
      </c>
      <c r="G88" s="188">
        <f t="shared" si="3"/>
        <v>1</v>
      </c>
      <c r="H88" s="29" t="s">
        <v>242</v>
      </c>
      <c r="I88" s="29" t="s">
        <v>139</v>
      </c>
      <c r="J88" s="29" t="s">
        <v>225</v>
      </c>
    </row>
    <row r="89" spans="1:10" ht="12.75" customHeight="1">
      <c r="A89" s="29" t="s">
        <v>371</v>
      </c>
      <c r="B89" s="29" t="s">
        <v>376</v>
      </c>
      <c r="C89" s="29" t="s">
        <v>377</v>
      </c>
      <c r="D89" s="29" t="s">
        <v>243</v>
      </c>
      <c r="E89" s="130">
        <v>39463</v>
      </c>
      <c r="F89" s="130">
        <v>39464</v>
      </c>
      <c r="G89" s="187">
        <f t="shared" si="3"/>
        <v>1</v>
      </c>
      <c r="H89" s="29" t="s">
        <v>242</v>
      </c>
      <c r="I89" s="29" t="s">
        <v>139</v>
      </c>
      <c r="J89" s="29" t="s">
        <v>241</v>
      </c>
    </row>
    <row r="90" spans="1:10" ht="12.75" customHeight="1">
      <c r="A90" s="29" t="s">
        <v>371</v>
      </c>
      <c r="B90" s="29" t="s">
        <v>376</v>
      </c>
      <c r="C90" s="29" t="s">
        <v>377</v>
      </c>
      <c r="D90" s="29" t="s">
        <v>243</v>
      </c>
      <c r="E90" s="45">
        <v>39602</v>
      </c>
      <c r="F90" s="45">
        <v>39603</v>
      </c>
      <c r="G90" s="188">
        <f t="shared" si="3"/>
        <v>1</v>
      </c>
      <c r="H90" s="29" t="s">
        <v>242</v>
      </c>
      <c r="I90" s="29" t="s">
        <v>139</v>
      </c>
      <c r="J90" s="29" t="s">
        <v>225</v>
      </c>
    </row>
    <row r="91" spans="1:10" ht="12.75" customHeight="1">
      <c r="A91" s="29" t="s">
        <v>371</v>
      </c>
      <c r="B91" s="29" t="s">
        <v>376</v>
      </c>
      <c r="C91" s="29" t="s">
        <v>377</v>
      </c>
      <c r="D91" s="29" t="s">
        <v>243</v>
      </c>
      <c r="E91" s="45">
        <v>39679</v>
      </c>
      <c r="F91" s="45">
        <v>39680</v>
      </c>
      <c r="G91" s="188">
        <f t="shared" si="3"/>
        <v>1</v>
      </c>
      <c r="H91" s="29" t="s">
        <v>242</v>
      </c>
      <c r="I91" s="29" t="s">
        <v>139</v>
      </c>
      <c r="J91" s="29" t="s">
        <v>241</v>
      </c>
    </row>
    <row r="92" spans="1:10" ht="12.75" customHeight="1">
      <c r="A92" s="29" t="s">
        <v>371</v>
      </c>
      <c r="B92" s="29" t="s">
        <v>376</v>
      </c>
      <c r="C92" s="29" t="s">
        <v>377</v>
      </c>
      <c r="D92" s="29" t="s">
        <v>243</v>
      </c>
      <c r="E92" s="45">
        <v>39680</v>
      </c>
      <c r="F92" s="45">
        <v>39681</v>
      </c>
      <c r="G92" s="188">
        <f t="shared" si="3"/>
        <v>1</v>
      </c>
      <c r="H92" s="29" t="s">
        <v>242</v>
      </c>
      <c r="I92" s="29" t="s">
        <v>139</v>
      </c>
      <c r="J92" s="29" t="s">
        <v>241</v>
      </c>
    </row>
    <row r="93" spans="1:10" ht="12.75" customHeight="1">
      <c r="A93" s="29" t="s">
        <v>371</v>
      </c>
      <c r="B93" s="29" t="s">
        <v>376</v>
      </c>
      <c r="C93" s="29" t="s">
        <v>377</v>
      </c>
      <c r="D93" s="29" t="s">
        <v>243</v>
      </c>
      <c r="E93" s="45">
        <v>39727</v>
      </c>
      <c r="F93" s="45">
        <v>39728</v>
      </c>
      <c r="G93" s="188">
        <f t="shared" si="3"/>
        <v>1</v>
      </c>
      <c r="H93" s="29" t="s">
        <v>242</v>
      </c>
      <c r="I93" s="29" t="s">
        <v>139</v>
      </c>
      <c r="J93" s="29" t="s">
        <v>225</v>
      </c>
    </row>
    <row r="94" spans="1:10" ht="12.75" customHeight="1">
      <c r="A94" s="29" t="s">
        <v>371</v>
      </c>
      <c r="B94" s="29" t="s">
        <v>378</v>
      </c>
      <c r="C94" s="29" t="s">
        <v>379</v>
      </c>
      <c r="D94" s="29" t="s">
        <v>243</v>
      </c>
      <c r="E94" s="45">
        <v>39623</v>
      </c>
      <c r="F94" s="45">
        <v>39624</v>
      </c>
      <c r="G94" s="188">
        <f t="shared" si="3"/>
        <v>1</v>
      </c>
      <c r="H94" s="29" t="s">
        <v>242</v>
      </c>
      <c r="I94" s="29" t="s">
        <v>139</v>
      </c>
      <c r="J94" s="29" t="s">
        <v>225</v>
      </c>
    </row>
    <row r="95" spans="1:10" ht="12.75" customHeight="1">
      <c r="A95" s="29" t="s">
        <v>371</v>
      </c>
      <c r="B95" s="29" t="s">
        <v>378</v>
      </c>
      <c r="C95" s="29" t="s">
        <v>379</v>
      </c>
      <c r="D95" s="29" t="s">
        <v>243</v>
      </c>
      <c r="E95" s="148">
        <v>39623</v>
      </c>
      <c r="F95" s="148">
        <v>39624</v>
      </c>
      <c r="G95" s="189">
        <f t="shared" si="3"/>
        <v>1</v>
      </c>
      <c r="H95" s="29" t="s">
        <v>242</v>
      </c>
      <c r="I95" s="29" t="s">
        <v>139</v>
      </c>
      <c r="J95" s="29" t="s">
        <v>225</v>
      </c>
    </row>
    <row r="96" spans="1:10" ht="12.75" customHeight="1">
      <c r="A96" s="29" t="s">
        <v>371</v>
      </c>
      <c r="B96" s="29" t="s">
        <v>378</v>
      </c>
      <c r="C96" s="29" t="s">
        <v>379</v>
      </c>
      <c r="D96" s="29" t="s">
        <v>243</v>
      </c>
      <c r="E96" s="45">
        <v>39651</v>
      </c>
      <c r="F96" s="45">
        <v>39654</v>
      </c>
      <c r="G96" s="188">
        <f t="shared" si="3"/>
        <v>3</v>
      </c>
      <c r="H96" s="29" t="s">
        <v>242</v>
      </c>
      <c r="I96" s="29" t="s">
        <v>139</v>
      </c>
      <c r="J96" s="29" t="s">
        <v>241</v>
      </c>
    </row>
    <row r="97" spans="1:10" ht="12.75" customHeight="1">
      <c r="A97" s="29" t="s">
        <v>371</v>
      </c>
      <c r="B97" s="29" t="s">
        <v>378</v>
      </c>
      <c r="C97" s="29" t="s">
        <v>379</v>
      </c>
      <c r="D97" s="29" t="s">
        <v>243</v>
      </c>
      <c r="E97" s="45">
        <v>39686</v>
      </c>
      <c r="F97" s="45">
        <v>39687</v>
      </c>
      <c r="G97" s="188">
        <f t="shared" si="3"/>
        <v>1</v>
      </c>
      <c r="H97" s="29" t="s">
        <v>242</v>
      </c>
      <c r="I97" s="29" t="s">
        <v>139</v>
      </c>
      <c r="J97" s="29" t="s">
        <v>225</v>
      </c>
    </row>
    <row r="98" spans="1:10" ht="12.75" customHeight="1">
      <c r="A98" s="29" t="s">
        <v>371</v>
      </c>
      <c r="B98" s="29" t="s">
        <v>378</v>
      </c>
      <c r="C98" s="29" t="s">
        <v>379</v>
      </c>
      <c r="D98" s="29" t="s">
        <v>243</v>
      </c>
      <c r="E98" s="45">
        <v>39714</v>
      </c>
      <c r="F98" s="45">
        <v>39716</v>
      </c>
      <c r="G98" s="188">
        <f t="shared" si="3"/>
        <v>2</v>
      </c>
      <c r="H98" s="29" t="s">
        <v>242</v>
      </c>
      <c r="I98" s="29" t="s">
        <v>139</v>
      </c>
      <c r="J98" s="29" t="s">
        <v>225</v>
      </c>
    </row>
    <row r="99" spans="1:10" ht="12.75" customHeight="1">
      <c r="A99" s="29" t="s">
        <v>371</v>
      </c>
      <c r="B99" s="29" t="s">
        <v>378</v>
      </c>
      <c r="C99" s="29" t="s">
        <v>379</v>
      </c>
      <c r="D99" s="29" t="s">
        <v>243</v>
      </c>
      <c r="E99" s="45">
        <v>39716</v>
      </c>
      <c r="F99" s="45">
        <v>39717</v>
      </c>
      <c r="G99" s="188">
        <f t="shared" si="3"/>
        <v>1</v>
      </c>
      <c r="H99" s="29" t="s">
        <v>242</v>
      </c>
      <c r="I99" s="29" t="s">
        <v>139</v>
      </c>
      <c r="J99" s="29" t="s">
        <v>225</v>
      </c>
    </row>
    <row r="100" spans="1:10" ht="12.75" customHeight="1">
      <c r="A100" s="29" t="s">
        <v>371</v>
      </c>
      <c r="B100" s="29" t="s">
        <v>378</v>
      </c>
      <c r="C100" s="29" t="s">
        <v>379</v>
      </c>
      <c r="D100" s="29" t="s">
        <v>243</v>
      </c>
      <c r="E100" s="45">
        <v>39717</v>
      </c>
      <c r="F100" s="45">
        <v>39720</v>
      </c>
      <c r="G100" s="188">
        <f t="shared" si="3"/>
        <v>3</v>
      </c>
      <c r="H100" s="29" t="s">
        <v>242</v>
      </c>
      <c r="I100" s="29" t="s">
        <v>139</v>
      </c>
      <c r="J100" s="29" t="s">
        <v>225</v>
      </c>
    </row>
    <row r="101" spans="1:10" ht="12.75" customHeight="1">
      <c r="A101" s="29" t="s">
        <v>371</v>
      </c>
      <c r="B101" s="29" t="s">
        <v>378</v>
      </c>
      <c r="C101" s="29" t="s">
        <v>379</v>
      </c>
      <c r="D101" s="29" t="s">
        <v>243</v>
      </c>
      <c r="E101" s="45">
        <v>39720</v>
      </c>
      <c r="F101" s="45">
        <v>39721</v>
      </c>
      <c r="G101" s="188">
        <f t="shared" si="3"/>
        <v>1</v>
      </c>
      <c r="H101" s="29" t="s">
        <v>242</v>
      </c>
      <c r="I101" s="29" t="s">
        <v>139</v>
      </c>
      <c r="J101" s="29" t="s">
        <v>225</v>
      </c>
    </row>
    <row r="102" spans="1:10" ht="12.75" customHeight="1">
      <c r="A102" s="29" t="s">
        <v>371</v>
      </c>
      <c r="B102" s="29" t="s">
        <v>378</v>
      </c>
      <c r="C102" s="29" t="s">
        <v>379</v>
      </c>
      <c r="D102" s="29" t="s">
        <v>243</v>
      </c>
      <c r="E102" s="45">
        <v>39721</v>
      </c>
      <c r="F102" s="45">
        <v>39722</v>
      </c>
      <c r="G102" s="188">
        <f t="shared" si="3"/>
        <v>1</v>
      </c>
      <c r="H102" s="29" t="s">
        <v>242</v>
      </c>
      <c r="I102" s="29" t="s">
        <v>139</v>
      </c>
      <c r="J102" s="29" t="s">
        <v>225</v>
      </c>
    </row>
    <row r="103" spans="1:10" ht="12.75" customHeight="1">
      <c r="A103" s="29" t="s">
        <v>371</v>
      </c>
      <c r="B103" s="29" t="s">
        <v>378</v>
      </c>
      <c r="C103" s="29" t="s">
        <v>379</v>
      </c>
      <c r="D103" s="29" t="s">
        <v>243</v>
      </c>
      <c r="E103" s="130">
        <v>39727</v>
      </c>
      <c r="F103" s="130">
        <v>39728</v>
      </c>
      <c r="G103" s="187">
        <f t="shared" si="3"/>
        <v>1</v>
      </c>
      <c r="H103" s="29" t="s">
        <v>242</v>
      </c>
      <c r="I103" s="29" t="s">
        <v>139</v>
      </c>
      <c r="J103" s="29" t="s">
        <v>225</v>
      </c>
    </row>
    <row r="104" spans="1:10" ht="12.75" customHeight="1">
      <c r="A104" s="29" t="s">
        <v>371</v>
      </c>
      <c r="B104" s="29" t="s">
        <v>378</v>
      </c>
      <c r="C104" s="29" t="s">
        <v>379</v>
      </c>
      <c r="D104" s="29" t="s">
        <v>243</v>
      </c>
      <c r="E104" s="130">
        <v>39728</v>
      </c>
      <c r="F104" s="130">
        <v>39729</v>
      </c>
      <c r="G104" s="187">
        <f t="shared" si="3"/>
        <v>1</v>
      </c>
      <c r="H104" s="29" t="s">
        <v>242</v>
      </c>
      <c r="I104" s="29" t="s">
        <v>139</v>
      </c>
      <c r="J104" s="29" t="s">
        <v>225</v>
      </c>
    </row>
    <row r="105" spans="1:10" ht="12.75" customHeight="1">
      <c r="A105" s="29" t="s">
        <v>371</v>
      </c>
      <c r="B105" s="29" t="s">
        <v>378</v>
      </c>
      <c r="C105" s="29" t="s">
        <v>379</v>
      </c>
      <c r="D105" s="29" t="s">
        <v>243</v>
      </c>
      <c r="E105" s="130">
        <v>39741</v>
      </c>
      <c r="F105" s="130">
        <v>39742</v>
      </c>
      <c r="G105" s="187">
        <f t="shared" si="3"/>
        <v>1</v>
      </c>
      <c r="H105" s="29" t="s">
        <v>242</v>
      </c>
      <c r="I105" s="29" t="s">
        <v>139</v>
      </c>
      <c r="J105" s="29" t="s">
        <v>194</v>
      </c>
    </row>
    <row r="106" spans="1:10" ht="12.75" customHeight="1">
      <c r="A106" s="29" t="s">
        <v>371</v>
      </c>
      <c r="B106" s="29" t="s">
        <v>378</v>
      </c>
      <c r="C106" s="29" t="s">
        <v>379</v>
      </c>
      <c r="D106" s="29" t="s">
        <v>243</v>
      </c>
      <c r="E106" s="130">
        <v>39742</v>
      </c>
      <c r="F106" s="130">
        <v>39743</v>
      </c>
      <c r="G106" s="187">
        <f t="shared" si="3"/>
        <v>1</v>
      </c>
      <c r="H106" s="29" t="s">
        <v>242</v>
      </c>
      <c r="I106" s="29" t="s">
        <v>139</v>
      </c>
      <c r="J106" s="29" t="s">
        <v>225</v>
      </c>
    </row>
    <row r="107" spans="1:10" ht="12.75" customHeight="1">
      <c r="A107" s="29" t="s">
        <v>371</v>
      </c>
      <c r="B107" s="29" t="s">
        <v>384</v>
      </c>
      <c r="C107" s="29" t="s">
        <v>385</v>
      </c>
      <c r="D107" s="29" t="s">
        <v>243</v>
      </c>
      <c r="E107" s="130">
        <v>39546</v>
      </c>
      <c r="F107" s="130">
        <v>39547</v>
      </c>
      <c r="G107" s="187">
        <f t="shared" si="3"/>
        <v>1</v>
      </c>
      <c r="H107" s="29" t="s">
        <v>242</v>
      </c>
      <c r="I107" s="29" t="s">
        <v>139</v>
      </c>
      <c r="J107" s="29" t="s">
        <v>194</v>
      </c>
    </row>
    <row r="108" spans="1:10" ht="12.75" customHeight="1">
      <c r="A108" s="29" t="s">
        <v>371</v>
      </c>
      <c r="B108" s="29" t="s">
        <v>384</v>
      </c>
      <c r="C108" s="29" t="s">
        <v>385</v>
      </c>
      <c r="D108" s="29" t="s">
        <v>243</v>
      </c>
      <c r="E108" s="130">
        <v>39546</v>
      </c>
      <c r="F108" s="130">
        <v>39547</v>
      </c>
      <c r="G108" s="187">
        <f t="shared" si="3"/>
        <v>1</v>
      </c>
      <c r="H108" s="29" t="s">
        <v>242</v>
      </c>
      <c r="I108" s="29" t="s">
        <v>139</v>
      </c>
      <c r="J108" s="29" t="s">
        <v>194</v>
      </c>
    </row>
    <row r="109" spans="1:10" ht="12.75" customHeight="1">
      <c r="A109" s="29" t="s">
        <v>371</v>
      </c>
      <c r="B109" s="29" t="s">
        <v>384</v>
      </c>
      <c r="C109" s="29" t="s">
        <v>385</v>
      </c>
      <c r="D109" s="29" t="s">
        <v>243</v>
      </c>
      <c r="E109" s="45">
        <v>39575</v>
      </c>
      <c r="F109" s="45">
        <v>39576</v>
      </c>
      <c r="G109" s="188">
        <f t="shared" si="3"/>
        <v>1</v>
      </c>
      <c r="H109" s="29" t="s">
        <v>242</v>
      </c>
      <c r="I109" s="29" t="s">
        <v>139</v>
      </c>
      <c r="J109" s="29" t="s">
        <v>225</v>
      </c>
    </row>
    <row r="110" spans="1:10" ht="12.75" customHeight="1">
      <c r="A110" s="29" t="s">
        <v>371</v>
      </c>
      <c r="B110" s="29" t="s">
        <v>384</v>
      </c>
      <c r="C110" s="29" t="s">
        <v>385</v>
      </c>
      <c r="D110" s="29" t="s">
        <v>243</v>
      </c>
      <c r="E110" s="148">
        <v>39575</v>
      </c>
      <c r="F110" s="148">
        <v>39576</v>
      </c>
      <c r="G110" s="189">
        <f t="shared" si="3"/>
        <v>1</v>
      </c>
      <c r="H110" s="29" t="s">
        <v>242</v>
      </c>
      <c r="I110" s="29" t="s">
        <v>139</v>
      </c>
      <c r="J110" s="29" t="s">
        <v>225</v>
      </c>
    </row>
    <row r="111" spans="1:10" ht="12.75" customHeight="1">
      <c r="A111" s="29" t="s">
        <v>371</v>
      </c>
      <c r="B111" s="29" t="s">
        <v>384</v>
      </c>
      <c r="C111" s="29" t="s">
        <v>385</v>
      </c>
      <c r="D111" s="29" t="s">
        <v>243</v>
      </c>
      <c r="E111" s="45">
        <v>39589</v>
      </c>
      <c r="F111" s="45">
        <v>39590</v>
      </c>
      <c r="G111" s="188">
        <f t="shared" si="3"/>
        <v>1</v>
      </c>
      <c r="H111" s="29" t="s">
        <v>242</v>
      </c>
      <c r="I111" s="29" t="s">
        <v>139</v>
      </c>
      <c r="J111" s="29" t="s">
        <v>225</v>
      </c>
    </row>
    <row r="112" spans="1:10" ht="12.75" customHeight="1">
      <c r="A112" s="29" t="s">
        <v>371</v>
      </c>
      <c r="B112" s="29" t="s">
        <v>384</v>
      </c>
      <c r="C112" s="29" t="s">
        <v>385</v>
      </c>
      <c r="D112" s="29" t="s">
        <v>243</v>
      </c>
      <c r="E112" s="148">
        <v>39589</v>
      </c>
      <c r="F112" s="148">
        <v>39590</v>
      </c>
      <c r="G112" s="189">
        <f t="shared" si="3"/>
        <v>1</v>
      </c>
      <c r="H112" s="29" t="s">
        <v>242</v>
      </c>
      <c r="I112" s="29" t="s">
        <v>139</v>
      </c>
      <c r="J112" s="29" t="s">
        <v>225</v>
      </c>
    </row>
    <row r="113" spans="1:10" ht="12.75" customHeight="1">
      <c r="A113" s="29" t="s">
        <v>371</v>
      </c>
      <c r="B113" s="29" t="s">
        <v>384</v>
      </c>
      <c r="C113" s="29" t="s">
        <v>385</v>
      </c>
      <c r="D113" s="29" t="s">
        <v>243</v>
      </c>
      <c r="E113" s="45">
        <v>39590</v>
      </c>
      <c r="F113" s="45">
        <v>39591</v>
      </c>
      <c r="G113" s="188">
        <f t="shared" si="3"/>
        <v>1</v>
      </c>
      <c r="H113" s="29" t="s">
        <v>242</v>
      </c>
      <c r="I113" s="29" t="s">
        <v>139</v>
      </c>
      <c r="J113" s="29" t="s">
        <v>225</v>
      </c>
    </row>
    <row r="114" spans="1:10" ht="12.75" customHeight="1">
      <c r="A114" s="29" t="s">
        <v>371</v>
      </c>
      <c r="B114" s="29" t="s">
        <v>384</v>
      </c>
      <c r="C114" s="29" t="s">
        <v>385</v>
      </c>
      <c r="D114" s="29" t="s">
        <v>243</v>
      </c>
      <c r="E114" s="45">
        <v>39603</v>
      </c>
      <c r="F114" s="45">
        <v>39604</v>
      </c>
      <c r="G114" s="188">
        <f t="shared" si="3"/>
        <v>1</v>
      </c>
      <c r="H114" s="29" t="s">
        <v>242</v>
      </c>
      <c r="I114" s="29" t="s">
        <v>139</v>
      </c>
      <c r="J114" s="29" t="s">
        <v>225</v>
      </c>
    </row>
    <row r="115" spans="1:10" ht="12.75" customHeight="1">
      <c r="A115" s="29" t="s">
        <v>371</v>
      </c>
      <c r="B115" s="29" t="s">
        <v>384</v>
      </c>
      <c r="C115" s="29" t="s">
        <v>385</v>
      </c>
      <c r="D115" s="29" t="s">
        <v>243</v>
      </c>
      <c r="E115" s="45">
        <v>39652</v>
      </c>
      <c r="F115" s="45">
        <v>39653</v>
      </c>
      <c r="G115" s="188">
        <f t="shared" si="3"/>
        <v>1</v>
      </c>
      <c r="H115" s="29" t="s">
        <v>242</v>
      </c>
      <c r="I115" s="29" t="s">
        <v>139</v>
      </c>
      <c r="J115" s="29" t="s">
        <v>241</v>
      </c>
    </row>
    <row r="116" spans="1:10" ht="12.75" customHeight="1">
      <c r="A116" s="29" t="s">
        <v>371</v>
      </c>
      <c r="B116" s="29" t="s">
        <v>384</v>
      </c>
      <c r="C116" s="29" t="s">
        <v>385</v>
      </c>
      <c r="D116" s="29" t="s">
        <v>243</v>
      </c>
      <c r="E116" s="148">
        <v>39652</v>
      </c>
      <c r="F116" s="148">
        <v>39653</v>
      </c>
      <c r="G116" s="189">
        <f t="shared" si="3"/>
        <v>1</v>
      </c>
      <c r="H116" s="29" t="s">
        <v>242</v>
      </c>
      <c r="I116" s="29" t="s">
        <v>139</v>
      </c>
      <c r="J116" s="29" t="s">
        <v>241</v>
      </c>
    </row>
    <row r="117" spans="1:10" ht="12.75" customHeight="1">
      <c r="A117" s="29" t="s">
        <v>371</v>
      </c>
      <c r="B117" s="29" t="s">
        <v>384</v>
      </c>
      <c r="C117" s="29" t="s">
        <v>385</v>
      </c>
      <c r="D117" s="29" t="s">
        <v>243</v>
      </c>
      <c r="E117" s="45">
        <v>39672</v>
      </c>
      <c r="F117" s="45">
        <v>39674</v>
      </c>
      <c r="G117" s="188">
        <f t="shared" si="3"/>
        <v>2</v>
      </c>
      <c r="H117" s="29" t="s">
        <v>242</v>
      </c>
      <c r="I117" s="29" t="s">
        <v>139</v>
      </c>
      <c r="J117" s="29" t="s">
        <v>225</v>
      </c>
    </row>
    <row r="118" spans="1:10" ht="12.75" customHeight="1">
      <c r="A118" s="29" t="s">
        <v>371</v>
      </c>
      <c r="B118" s="29" t="s">
        <v>386</v>
      </c>
      <c r="C118" s="29" t="s">
        <v>387</v>
      </c>
      <c r="D118" s="29" t="s">
        <v>243</v>
      </c>
      <c r="E118" s="45">
        <v>39595</v>
      </c>
      <c r="F118" s="45">
        <v>39596</v>
      </c>
      <c r="G118" s="188">
        <f t="shared" si="3"/>
        <v>1</v>
      </c>
      <c r="H118" s="29" t="s">
        <v>242</v>
      </c>
      <c r="I118" s="29" t="s">
        <v>139</v>
      </c>
      <c r="J118" s="29" t="s">
        <v>225</v>
      </c>
    </row>
    <row r="119" spans="1:10" ht="12.75" customHeight="1">
      <c r="A119" s="29" t="s">
        <v>371</v>
      </c>
      <c r="B119" s="29" t="s">
        <v>386</v>
      </c>
      <c r="C119" s="29" t="s">
        <v>387</v>
      </c>
      <c r="D119" s="29" t="s">
        <v>243</v>
      </c>
      <c r="E119" s="45">
        <v>39601</v>
      </c>
      <c r="F119" s="45">
        <v>39602</v>
      </c>
      <c r="G119" s="188">
        <f t="shared" si="3"/>
        <v>1</v>
      </c>
      <c r="H119" s="29" t="s">
        <v>242</v>
      </c>
      <c r="I119" s="29" t="s">
        <v>139</v>
      </c>
      <c r="J119" s="29" t="s">
        <v>225</v>
      </c>
    </row>
    <row r="120" spans="1:10" ht="12.75" customHeight="1">
      <c r="A120" s="29" t="s">
        <v>371</v>
      </c>
      <c r="B120" s="29" t="s">
        <v>386</v>
      </c>
      <c r="C120" s="29" t="s">
        <v>387</v>
      </c>
      <c r="D120" s="29" t="s">
        <v>243</v>
      </c>
      <c r="E120" s="45">
        <v>39615</v>
      </c>
      <c r="F120" s="45">
        <v>39616</v>
      </c>
      <c r="G120" s="188">
        <f t="shared" si="3"/>
        <v>1</v>
      </c>
      <c r="H120" s="29" t="s">
        <v>242</v>
      </c>
      <c r="I120" s="29" t="s">
        <v>139</v>
      </c>
      <c r="J120" s="29" t="s">
        <v>225</v>
      </c>
    </row>
    <row r="121" spans="1:10" ht="12.75" customHeight="1">
      <c r="A121" s="29" t="s">
        <v>371</v>
      </c>
      <c r="B121" s="29" t="s">
        <v>386</v>
      </c>
      <c r="C121" s="29" t="s">
        <v>387</v>
      </c>
      <c r="D121" s="29" t="s">
        <v>243</v>
      </c>
      <c r="E121" s="130">
        <v>39735</v>
      </c>
      <c r="F121" s="130">
        <v>39736</v>
      </c>
      <c r="G121" s="187">
        <f t="shared" si="3"/>
        <v>1</v>
      </c>
      <c r="H121" s="29" t="s">
        <v>242</v>
      </c>
      <c r="I121" s="29" t="s">
        <v>139</v>
      </c>
      <c r="J121" s="29" t="s">
        <v>241</v>
      </c>
    </row>
    <row r="122" spans="1:10" ht="12.75" customHeight="1">
      <c r="A122" s="29" t="s">
        <v>371</v>
      </c>
      <c r="B122" s="29" t="s">
        <v>402</v>
      </c>
      <c r="C122" s="29" t="s">
        <v>403</v>
      </c>
      <c r="D122" s="29" t="s">
        <v>243</v>
      </c>
      <c r="E122" s="130">
        <v>39512</v>
      </c>
      <c r="F122" s="130">
        <v>39513</v>
      </c>
      <c r="G122" s="187">
        <f t="shared" si="3"/>
        <v>1</v>
      </c>
      <c r="H122" s="29" t="s">
        <v>242</v>
      </c>
      <c r="I122" s="29" t="s">
        <v>139</v>
      </c>
      <c r="J122" s="29" t="s">
        <v>225</v>
      </c>
    </row>
    <row r="123" spans="1:10" ht="12.75" customHeight="1">
      <c r="A123" s="29" t="s">
        <v>371</v>
      </c>
      <c r="B123" s="29" t="s">
        <v>402</v>
      </c>
      <c r="C123" s="29" t="s">
        <v>403</v>
      </c>
      <c r="D123" s="29" t="s">
        <v>243</v>
      </c>
      <c r="E123" s="45">
        <v>39546</v>
      </c>
      <c r="F123" s="45">
        <v>39547</v>
      </c>
      <c r="G123" s="188">
        <f t="shared" si="3"/>
        <v>1</v>
      </c>
      <c r="H123" s="29" t="s">
        <v>242</v>
      </c>
      <c r="I123" s="29" t="s">
        <v>139</v>
      </c>
      <c r="J123" s="29" t="s">
        <v>194</v>
      </c>
    </row>
    <row r="124" spans="1:10" ht="12.75" customHeight="1">
      <c r="A124" s="29" t="s">
        <v>371</v>
      </c>
      <c r="B124" s="29" t="s">
        <v>402</v>
      </c>
      <c r="C124" s="29" t="s">
        <v>403</v>
      </c>
      <c r="D124" s="29" t="s">
        <v>243</v>
      </c>
      <c r="E124" s="45">
        <v>39575</v>
      </c>
      <c r="F124" s="45">
        <v>39576</v>
      </c>
      <c r="G124" s="188">
        <f t="shared" si="3"/>
        <v>1</v>
      </c>
      <c r="H124" s="29" t="s">
        <v>242</v>
      </c>
      <c r="I124" s="29" t="s">
        <v>139</v>
      </c>
      <c r="J124" s="29" t="s">
        <v>225</v>
      </c>
    </row>
    <row r="125" spans="1:10" ht="12.75" customHeight="1">
      <c r="A125" s="29" t="s">
        <v>371</v>
      </c>
      <c r="B125" s="29" t="s">
        <v>402</v>
      </c>
      <c r="C125" s="29" t="s">
        <v>403</v>
      </c>
      <c r="D125" s="29" t="s">
        <v>243</v>
      </c>
      <c r="E125" s="45">
        <v>39589</v>
      </c>
      <c r="F125" s="45">
        <v>39590</v>
      </c>
      <c r="G125" s="188">
        <f t="shared" si="3"/>
        <v>1</v>
      </c>
      <c r="H125" s="29" t="s">
        <v>242</v>
      </c>
      <c r="I125" s="29" t="s">
        <v>139</v>
      </c>
      <c r="J125" s="29" t="s">
        <v>225</v>
      </c>
    </row>
    <row r="126" spans="1:10" ht="12.75" customHeight="1">
      <c r="A126" s="29" t="s">
        <v>371</v>
      </c>
      <c r="B126" s="29" t="s">
        <v>402</v>
      </c>
      <c r="C126" s="29" t="s">
        <v>403</v>
      </c>
      <c r="D126" s="29" t="s">
        <v>243</v>
      </c>
      <c r="E126" s="45">
        <v>39603</v>
      </c>
      <c r="F126" s="45">
        <v>39604</v>
      </c>
      <c r="G126" s="188">
        <f t="shared" si="3"/>
        <v>1</v>
      </c>
      <c r="H126" s="29" t="s">
        <v>242</v>
      </c>
      <c r="I126" s="29" t="s">
        <v>139</v>
      </c>
      <c r="J126" s="29" t="s">
        <v>225</v>
      </c>
    </row>
    <row r="127" spans="1:10" ht="12.75" customHeight="1">
      <c r="A127" s="29" t="s">
        <v>371</v>
      </c>
      <c r="B127" s="29" t="s">
        <v>402</v>
      </c>
      <c r="C127" s="29" t="s">
        <v>403</v>
      </c>
      <c r="D127" s="29" t="s">
        <v>243</v>
      </c>
      <c r="E127" s="45">
        <v>39652</v>
      </c>
      <c r="F127" s="45">
        <v>39653</v>
      </c>
      <c r="G127" s="188">
        <f t="shared" si="3"/>
        <v>1</v>
      </c>
      <c r="H127" s="29" t="s">
        <v>242</v>
      </c>
      <c r="I127" s="29" t="s">
        <v>139</v>
      </c>
      <c r="J127" s="29" t="s">
        <v>241</v>
      </c>
    </row>
    <row r="128" spans="1:10" ht="12.75" customHeight="1">
      <c r="A128" s="29" t="s">
        <v>371</v>
      </c>
      <c r="B128" s="29" t="s">
        <v>412</v>
      </c>
      <c r="C128" s="29" t="s">
        <v>413</v>
      </c>
      <c r="D128" s="29" t="s">
        <v>243</v>
      </c>
      <c r="E128" s="45">
        <v>39587</v>
      </c>
      <c r="F128" s="45">
        <v>39588</v>
      </c>
      <c r="G128" s="188">
        <f t="shared" si="3"/>
        <v>1</v>
      </c>
      <c r="H128" s="29" t="s">
        <v>242</v>
      </c>
      <c r="I128" s="29" t="s">
        <v>139</v>
      </c>
      <c r="J128" s="29" t="s">
        <v>225</v>
      </c>
    </row>
    <row r="129" spans="1:10" ht="12.75" customHeight="1">
      <c r="A129" s="29" t="s">
        <v>371</v>
      </c>
      <c r="B129" s="29" t="s">
        <v>416</v>
      </c>
      <c r="C129" s="29" t="s">
        <v>417</v>
      </c>
      <c r="D129" s="29" t="s">
        <v>243</v>
      </c>
      <c r="E129" s="130">
        <v>39512</v>
      </c>
      <c r="F129" s="130">
        <v>39513</v>
      </c>
      <c r="G129" s="187">
        <f t="shared" si="3"/>
        <v>1</v>
      </c>
      <c r="H129" s="29" t="s">
        <v>242</v>
      </c>
      <c r="I129" s="29" t="s">
        <v>139</v>
      </c>
      <c r="J129" s="29" t="s">
        <v>225</v>
      </c>
    </row>
    <row r="130" spans="1:10" ht="12.75" customHeight="1">
      <c r="A130" s="29" t="s">
        <v>371</v>
      </c>
      <c r="B130" s="29" t="s">
        <v>416</v>
      </c>
      <c r="C130" s="29" t="s">
        <v>417</v>
      </c>
      <c r="D130" s="29" t="s">
        <v>243</v>
      </c>
      <c r="E130" s="130">
        <v>39546</v>
      </c>
      <c r="F130" s="130">
        <v>39547</v>
      </c>
      <c r="G130" s="187">
        <f t="shared" si="3"/>
        <v>1</v>
      </c>
      <c r="H130" s="29" t="s">
        <v>242</v>
      </c>
      <c r="I130" s="29" t="s">
        <v>139</v>
      </c>
      <c r="J130" s="29" t="s">
        <v>194</v>
      </c>
    </row>
    <row r="131" spans="1:10" ht="12.75" customHeight="1">
      <c r="A131" s="29" t="s">
        <v>371</v>
      </c>
      <c r="B131" s="29" t="s">
        <v>416</v>
      </c>
      <c r="C131" s="29" t="s">
        <v>417</v>
      </c>
      <c r="D131" s="29" t="s">
        <v>243</v>
      </c>
      <c r="E131" s="45">
        <v>39575</v>
      </c>
      <c r="F131" s="45">
        <v>39576</v>
      </c>
      <c r="G131" s="188">
        <f t="shared" si="3"/>
        <v>1</v>
      </c>
      <c r="H131" s="29" t="s">
        <v>242</v>
      </c>
      <c r="I131" s="29" t="s">
        <v>139</v>
      </c>
      <c r="J131" s="29" t="s">
        <v>225</v>
      </c>
    </row>
    <row r="132" spans="1:10" ht="12.75" customHeight="1">
      <c r="A132" s="29" t="s">
        <v>371</v>
      </c>
      <c r="B132" s="29" t="s">
        <v>416</v>
      </c>
      <c r="C132" s="29" t="s">
        <v>417</v>
      </c>
      <c r="D132" s="29" t="s">
        <v>243</v>
      </c>
      <c r="E132" s="45">
        <v>39603</v>
      </c>
      <c r="F132" s="45">
        <v>39604</v>
      </c>
      <c r="G132" s="188">
        <f t="shared" si="3"/>
        <v>1</v>
      </c>
      <c r="H132" s="29" t="s">
        <v>242</v>
      </c>
      <c r="I132" s="29" t="s">
        <v>139</v>
      </c>
      <c r="J132" s="29" t="s">
        <v>225</v>
      </c>
    </row>
    <row r="133" spans="1:10" ht="12.75" customHeight="1">
      <c r="A133" s="29" t="s">
        <v>371</v>
      </c>
      <c r="B133" s="29" t="s">
        <v>416</v>
      </c>
      <c r="C133" s="29" t="s">
        <v>417</v>
      </c>
      <c r="D133" s="29" t="s">
        <v>243</v>
      </c>
      <c r="E133" s="45">
        <v>39652</v>
      </c>
      <c r="F133" s="45">
        <v>39653</v>
      </c>
      <c r="G133" s="188">
        <f t="shared" si="3"/>
        <v>1</v>
      </c>
      <c r="H133" s="29" t="s">
        <v>242</v>
      </c>
      <c r="I133" s="29" t="s">
        <v>139</v>
      </c>
      <c r="J133" s="29" t="s">
        <v>241</v>
      </c>
    </row>
    <row r="134" spans="1:10" ht="12.75" customHeight="1">
      <c r="A134" s="29" t="s">
        <v>371</v>
      </c>
      <c r="B134" s="29" t="s">
        <v>418</v>
      </c>
      <c r="C134" s="29" t="s">
        <v>419</v>
      </c>
      <c r="D134" s="29" t="s">
        <v>243</v>
      </c>
      <c r="E134" s="45">
        <v>39587</v>
      </c>
      <c r="F134" s="45">
        <v>39588</v>
      </c>
      <c r="G134" s="188">
        <f t="shared" si="3"/>
        <v>1</v>
      </c>
      <c r="H134" s="29" t="s">
        <v>242</v>
      </c>
      <c r="I134" s="29" t="s">
        <v>139</v>
      </c>
      <c r="J134" s="29" t="s">
        <v>225</v>
      </c>
    </row>
    <row r="135" spans="1:10" ht="12.75" customHeight="1">
      <c r="A135" s="29" t="s">
        <v>371</v>
      </c>
      <c r="B135" s="29" t="s">
        <v>418</v>
      </c>
      <c r="C135" s="29" t="s">
        <v>419</v>
      </c>
      <c r="D135" s="29" t="s">
        <v>243</v>
      </c>
      <c r="E135" s="45">
        <v>39595</v>
      </c>
      <c r="F135" s="45">
        <v>39596</v>
      </c>
      <c r="G135" s="188">
        <f t="shared" si="3"/>
        <v>1</v>
      </c>
      <c r="H135" s="29" t="s">
        <v>242</v>
      </c>
      <c r="I135" s="29" t="s">
        <v>139</v>
      </c>
      <c r="J135" s="29" t="s">
        <v>225</v>
      </c>
    </row>
    <row r="136" spans="1:10" ht="12.75" customHeight="1">
      <c r="A136" s="29" t="s">
        <v>371</v>
      </c>
      <c r="B136" s="29" t="s">
        <v>418</v>
      </c>
      <c r="C136" s="29" t="s">
        <v>419</v>
      </c>
      <c r="D136" s="29" t="s">
        <v>243</v>
      </c>
      <c r="E136" s="130">
        <v>39735</v>
      </c>
      <c r="F136" s="130">
        <v>39736</v>
      </c>
      <c r="G136" s="187">
        <f aca="true" t="shared" si="4" ref="G136:G170">F136-E136</f>
        <v>1</v>
      </c>
      <c r="H136" s="29" t="s">
        <v>242</v>
      </c>
      <c r="I136" s="29" t="s">
        <v>139</v>
      </c>
      <c r="J136" s="29" t="s">
        <v>241</v>
      </c>
    </row>
    <row r="137" spans="1:10" ht="12.75" customHeight="1">
      <c r="A137" s="29" t="s">
        <v>371</v>
      </c>
      <c r="B137" s="29" t="s">
        <v>420</v>
      </c>
      <c r="C137" s="29" t="s">
        <v>421</v>
      </c>
      <c r="D137" s="29" t="s">
        <v>243</v>
      </c>
      <c r="E137" s="130">
        <v>39512</v>
      </c>
      <c r="F137" s="130">
        <v>39513</v>
      </c>
      <c r="G137" s="187">
        <f t="shared" si="4"/>
        <v>1</v>
      </c>
      <c r="H137" s="29" t="s">
        <v>242</v>
      </c>
      <c r="I137" s="29" t="s">
        <v>139</v>
      </c>
      <c r="J137" s="29" t="s">
        <v>225</v>
      </c>
    </row>
    <row r="138" spans="1:10" ht="12.75" customHeight="1">
      <c r="A138" s="29" t="s">
        <v>371</v>
      </c>
      <c r="B138" s="29" t="s">
        <v>420</v>
      </c>
      <c r="C138" s="29" t="s">
        <v>421</v>
      </c>
      <c r="D138" s="29" t="s">
        <v>243</v>
      </c>
      <c r="E138" s="130">
        <v>39546</v>
      </c>
      <c r="F138" s="130">
        <v>39547</v>
      </c>
      <c r="G138" s="187">
        <f t="shared" si="4"/>
        <v>1</v>
      </c>
      <c r="H138" s="29" t="s">
        <v>242</v>
      </c>
      <c r="I138" s="29" t="s">
        <v>139</v>
      </c>
      <c r="J138" s="29" t="s">
        <v>194</v>
      </c>
    </row>
    <row r="139" spans="1:10" ht="12.75" customHeight="1">
      <c r="A139" s="29" t="s">
        <v>371</v>
      </c>
      <c r="B139" s="29" t="s">
        <v>420</v>
      </c>
      <c r="C139" s="29" t="s">
        <v>421</v>
      </c>
      <c r="D139" s="29" t="s">
        <v>243</v>
      </c>
      <c r="E139" s="130">
        <v>39547</v>
      </c>
      <c r="F139" s="130">
        <v>39548</v>
      </c>
      <c r="G139" s="187">
        <f t="shared" si="4"/>
        <v>1</v>
      </c>
      <c r="H139" s="29" t="s">
        <v>242</v>
      </c>
      <c r="I139" s="29" t="s">
        <v>139</v>
      </c>
      <c r="J139" s="29" t="s">
        <v>194</v>
      </c>
    </row>
    <row r="140" spans="1:10" ht="12.75" customHeight="1">
      <c r="A140" s="29" t="s">
        <v>371</v>
      </c>
      <c r="B140" s="29" t="s">
        <v>422</v>
      </c>
      <c r="C140" s="29" t="s">
        <v>423</v>
      </c>
      <c r="D140" s="29" t="s">
        <v>243</v>
      </c>
      <c r="E140" s="130">
        <v>39546</v>
      </c>
      <c r="F140" s="130">
        <v>39547</v>
      </c>
      <c r="G140" s="187">
        <f t="shared" si="4"/>
        <v>1</v>
      </c>
      <c r="H140" s="29" t="s">
        <v>242</v>
      </c>
      <c r="I140" s="29" t="s">
        <v>139</v>
      </c>
      <c r="J140" s="29" t="s">
        <v>194</v>
      </c>
    </row>
    <row r="141" spans="1:10" ht="12.75" customHeight="1">
      <c r="A141" s="29" t="s">
        <v>371</v>
      </c>
      <c r="B141" s="29" t="s">
        <v>424</v>
      </c>
      <c r="C141" s="29" t="s">
        <v>425</v>
      </c>
      <c r="D141" s="29" t="s">
        <v>243</v>
      </c>
      <c r="E141" s="130">
        <v>39469</v>
      </c>
      <c r="F141" s="130">
        <v>39470</v>
      </c>
      <c r="G141" s="187">
        <f t="shared" si="4"/>
        <v>1</v>
      </c>
      <c r="H141" s="29" t="s">
        <v>242</v>
      </c>
      <c r="I141" s="29" t="s">
        <v>139</v>
      </c>
      <c r="J141" s="29" t="s">
        <v>241</v>
      </c>
    </row>
    <row r="142" spans="1:10" ht="12.75" customHeight="1">
      <c r="A142" s="29" t="s">
        <v>371</v>
      </c>
      <c r="B142" s="29" t="s">
        <v>424</v>
      </c>
      <c r="C142" s="29" t="s">
        <v>425</v>
      </c>
      <c r="D142" s="29" t="s">
        <v>243</v>
      </c>
      <c r="E142" s="130">
        <v>39546</v>
      </c>
      <c r="F142" s="130">
        <v>39547</v>
      </c>
      <c r="G142" s="187">
        <f t="shared" si="4"/>
        <v>1</v>
      </c>
      <c r="H142" s="29" t="s">
        <v>242</v>
      </c>
      <c r="I142" s="29" t="s">
        <v>139</v>
      </c>
      <c r="J142" s="29" t="s">
        <v>194</v>
      </c>
    </row>
    <row r="143" spans="1:10" ht="12.75" customHeight="1">
      <c r="A143" s="29" t="s">
        <v>371</v>
      </c>
      <c r="B143" s="29" t="s">
        <v>424</v>
      </c>
      <c r="C143" s="29" t="s">
        <v>425</v>
      </c>
      <c r="D143" s="29" t="s">
        <v>243</v>
      </c>
      <c r="E143" s="45">
        <v>39603</v>
      </c>
      <c r="F143" s="45">
        <v>39604</v>
      </c>
      <c r="G143" s="188">
        <f t="shared" si="4"/>
        <v>1</v>
      </c>
      <c r="H143" s="29" t="s">
        <v>242</v>
      </c>
      <c r="I143" s="29" t="s">
        <v>139</v>
      </c>
      <c r="J143" s="29" t="s">
        <v>225</v>
      </c>
    </row>
    <row r="144" spans="1:10" ht="12.75" customHeight="1">
      <c r="A144" s="29" t="s">
        <v>371</v>
      </c>
      <c r="B144" s="29" t="s">
        <v>426</v>
      </c>
      <c r="C144" s="29" t="s">
        <v>427</v>
      </c>
      <c r="D144" s="29" t="s">
        <v>243</v>
      </c>
      <c r="E144" s="130">
        <v>39476</v>
      </c>
      <c r="F144" s="130">
        <v>39477</v>
      </c>
      <c r="G144" s="187">
        <f t="shared" si="4"/>
        <v>1</v>
      </c>
      <c r="H144" s="29" t="s">
        <v>242</v>
      </c>
      <c r="I144" s="29" t="s">
        <v>139</v>
      </c>
      <c r="J144" s="29" t="s">
        <v>241</v>
      </c>
    </row>
    <row r="145" spans="1:10" ht="12.75" customHeight="1">
      <c r="A145" s="29" t="s">
        <v>371</v>
      </c>
      <c r="B145" s="29" t="s">
        <v>426</v>
      </c>
      <c r="C145" s="29" t="s">
        <v>427</v>
      </c>
      <c r="D145" s="29" t="s">
        <v>243</v>
      </c>
      <c r="E145" s="45">
        <v>39650</v>
      </c>
      <c r="F145" s="45">
        <v>39651</v>
      </c>
      <c r="G145" s="188">
        <f t="shared" si="4"/>
        <v>1</v>
      </c>
      <c r="H145" s="29" t="s">
        <v>242</v>
      </c>
      <c r="I145" s="29" t="s">
        <v>139</v>
      </c>
      <c r="J145" s="29" t="s">
        <v>194</v>
      </c>
    </row>
    <row r="146" spans="1:10" ht="12.75" customHeight="1">
      <c r="A146" s="29" t="s">
        <v>371</v>
      </c>
      <c r="B146" s="29" t="s">
        <v>428</v>
      </c>
      <c r="C146" s="29" t="s">
        <v>429</v>
      </c>
      <c r="D146" s="29" t="s">
        <v>243</v>
      </c>
      <c r="E146" s="130">
        <v>39476</v>
      </c>
      <c r="F146" s="130">
        <v>39477</v>
      </c>
      <c r="G146" s="187">
        <f t="shared" si="4"/>
        <v>1</v>
      </c>
      <c r="H146" s="29" t="s">
        <v>242</v>
      </c>
      <c r="I146" s="29" t="s">
        <v>139</v>
      </c>
      <c r="J146" s="29" t="s">
        <v>241</v>
      </c>
    </row>
    <row r="147" spans="1:10" ht="12.75" customHeight="1">
      <c r="A147" s="29" t="s">
        <v>371</v>
      </c>
      <c r="B147" s="29" t="s">
        <v>428</v>
      </c>
      <c r="C147" s="29" t="s">
        <v>429</v>
      </c>
      <c r="D147" s="29" t="s">
        <v>243</v>
      </c>
      <c r="E147" s="45">
        <v>39650</v>
      </c>
      <c r="F147" s="45">
        <v>39651</v>
      </c>
      <c r="G147" s="188">
        <f t="shared" si="4"/>
        <v>1</v>
      </c>
      <c r="H147" s="29" t="s">
        <v>242</v>
      </c>
      <c r="I147" s="29" t="s">
        <v>139</v>
      </c>
      <c r="J147" s="29" t="s">
        <v>194</v>
      </c>
    </row>
    <row r="148" spans="1:10" ht="12.75" customHeight="1">
      <c r="A148" s="29" t="s">
        <v>371</v>
      </c>
      <c r="B148" s="29" t="s">
        <v>428</v>
      </c>
      <c r="C148" s="29" t="s">
        <v>429</v>
      </c>
      <c r="D148" s="29" t="s">
        <v>243</v>
      </c>
      <c r="E148" s="45">
        <v>39671</v>
      </c>
      <c r="F148" s="45">
        <v>39672</v>
      </c>
      <c r="G148" s="188">
        <f t="shared" si="4"/>
        <v>1</v>
      </c>
      <c r="H148" s="29" t="s">
        <v>242</v>
      </c>
      <c r="I148" s="29" t="s">
        <v>139</v>
      </c>
      <c r="J148" s="29" t="s">
        <v>225</v>
      </c>
    </row>
    <row r="149" spans="1:10" ht="12.75" customHeight="1">
      <c r="A149" s="29" t="s">
        <v>371</v>
      </c>
      <c r="B149" s="29" t="s">
        <v>428</v>
      </c>
      <c r="C149" s="29" t="s">
        <v>429</v>
      </c>
      <c r="D149" s="29" t="s">
        <v>243</v>
      </c>
      <c r="E149" s="148">
        <v>39671</v>
      </c>
      <c r="F149" s="148">
        <v>39672</v>
      </c>
      <c r="G149" s="189">
        <f t="shared" si="4"/>
        <v>1</v>
      </c>
      <c r="H149" s="29" t="s">
        <v>242</v>
      </c>
      <c r="I149" s="29" t="s">
        <v>139</v>
      </c>
      <c r="J149" s="29" t="s">
        <v>225</v>
      </c>
    </row>
    <row r="150" spans="1:10" ht="12.75" customHeight="1">
      <c r="A150" s="29" t="s">
        <v>371</v>
      </c>
      <c r="B150" s="29" t="s">
        <v>430</v>
      </c>
      <c r="C150" s="29" t="s">
        <v>431</v>
      </c>
      <c r="D150" s="29" t="s">
        <v>243</v>
      </c>
      <c r="E150" s="130">
        <v>39546</v>
      </c>
      <c r="F150" s="130">
        <v>39547</v>
      </c>
      <c r="G150" s="187">
        <f t="shared" si="4"/>
        <v>1</v>
      </c>
      <c r="H150" s="29" t="s">
        <v>242</v>
      </c>
      <c r="I150" s="29" t="s">
        <v>139</v>
      </c>
      <c r="J150" s="29" t="s">
        <v>194</v>
      </c>
    </row>
    <row r="151" spans="1:10" ht="12.75" customHeight="1">
      <c r="A151" s="29" t="s">
        <v>371</v>
      </c>
      <c r="B151" s="29" t="s">
        <v>430</v>
      </c>
      <c r="C151" s="29" t="s">
        <v>431</v>
      </c>
      <c r="D151" s="29" t="s">
        <v>243</v>
      </c>
      <c r="E151" s="45">
        <v>39589</v>
      </c>
      <c r="F151" s="45">
        <v>39590</v>
      </c>
      <c r="G151" s="188">
        <f t="shared" si="4"/>
        <v>1</v>
      </c>
      <c r="H151" s="29" t="s">
        <v>242</v>
      </c>
      <c r="I151" s="29" t="s">
        <v>139</v>
      </c>
      <c r="J151" s="29" t="s">
        <v>225</v>
      </c>
    </row>
    <row r="152" spans="1:10" ht="12.75" customHeight="1">
      <c r="A152" s="29" t="s">
        <v>371</v>
      </c>
      <c r="B152" s="29" t="s">
        <v>430</v>
      </c>
      <c r="C152" s="29" t="s">
        <v>431</v>
      </c>
      <c r="D152" s="29" t="s">
        <v>243</v>
      </c>
      <c r="E152" s="45">
        <v>39603</v>
      </c>
      <c r="F152" s="45">
        <v>39604</v>
      </c>
      <c r="G152" s="188">
        <f t="shared" si="4"/>
        <v>1</v>
      </c>
      <c r="H152" s="29" t="s">
        <v>242</v>
      </c>
      <c r="I152" s="29" t="s">
        <v>139</v>
      </c>
      <c r="J152" s="29" t="s">
        <v>225</v>
      </c>
    </row>
    <row r="153" spans="1:10" ht="12.75" customHeight="1">
      <c r="A153" s="29" t="s">
        <v>371</v>
      </c>
      <c r="B153" s="29" t="s">
        <v>430</v>
      </c>
      <c r="C153" s="29" t="s">
        <v>431</v>
      </c>
      <c r="D153" s="29" t="s">
        <v>243</v>
      </c>
      <c r="E153" s="45">
        <v>39652</v>
      </c>
      <c r="F153" s="45">
        <v>39653</v>
      </c>
      <c r="G153" s="188">
        <f t="shared" si="4"/>
        <v>1</v>
      </c>
      <c r="H153" s="29" t="s">
        <v>242</v>
      </c>
      <c r="I153" s="29" t="s">
        <v>139</v>
      </c>
      <c r="J153" s="29" t="s">
        <v>241</v>
      </c>
    </row>
    <row r="154" spans="1:10" ht="12.75" customHeight="1">
      <c r="A154" s="29" t="s">
        <v>371</v>
      </c>
      <c r="B154" s="29" t="s">
        <v>436</v>
      </c>
      <c r="C154" s="29" t="s">
        <v>437</v>
      </c>
      <c r="D154" s="29" t="s">
        <v>243</v>
      </c>
      <c r="E154" s="45">
        <v>39601</v>
      </c>
      <c r="F154" s="45">
        <v>39602</v>
      </c>
      <c r="G154" s="188">
        <f t="shared" si="4"/>
        <v>1</v>
      </c>
      <c r="H154" s="29" t="s">
        <v>242</v>
      </c>
      <c r="I154" s="29" t="s">
        <v>139</v>
      </c>
      <c r="J154" s="29" t="s">
        <v>225</v>
      </c>
    </row>
    <row r="155" spans="1:10" ht="12.75" customHeight="1">
      <c r="A155" s="29" t="s">
        <v>371</v>
      </c>
      <c r="B155" s="29" t="s">
        <v>436</v>
      </c>
      <c r="C155" s="29" t="s">
        <v>437</v>
      </c>
      <c r="D155" s="29" t="s">
        <v>243</v>
      </c>
      <c r="E155" s="45">
        <v>39615</v>
      </c>
      <c r="F155" s="45">
        <v>39616</v>
      </c>
      <c r="G155" s="188">
        <f t="shared" si="4"/>
        <v>1</v>
      </c>
      <c r="H155" s="29" t="s">
        <v>242</v>
      </c>
      <c r="I155" s="29" t="s">
        <v>139</v>
      </c>
      <c r="J155" s="29" t="s">
        <v>225</v>
      </c>
    </row>
    <row r="156" spans="1:10" ht="12.75" customHeight="1">
      <c r="A156" s="29" t="s">
        <v>371</v>
      </c>
      <c r="B156" s="29" t="s">
        <v>436</v>
      </c>
      <c r="C156" s="29" t="s">
        <v>437</v>
      </c>
      <c r="D156" s="29" t="s">
        <v>243</v>
      </c>
      <c r="E156" s="130">
        <v>39735</v>
      </c>
      <c r="F156" s="130">
        <v>39736</v>
      </c>
      <c r="G156" s="187">
        <f t="shared" si="4"/>
        <v>1</v>
      </c>
      <c r="H156" s="29" t="s">
        <v>242</v>
      </c>
      <c r="I156" s="29" t="s">
        <v>139</v>
      </c>
      <c r="J156" s="29" t="s">
        <v>241</v>
      </c>
    </row>
    <row r="157" spans="1:10" ht="12.75" customHeight="1">
      <c r="A157" s="29" t="s">
        <v>371</v>
      </c>
      <c r="B157" s="29" t="s">
        <v>438</v>
      </c>
      <c r="C157" s="29" t="s">
        <v>439</v>
      </c>
      <c r="D157" s="29" t="s">
        <v>243</v>
      </c>
      <c r="E157" s="45">
        <v>39573</v>
      </c>
      <c r="F157" s="45">
        <v>39574</v>
      </c>
      <c r="G157" s="188">
        <f t="shared" si="4"/>
        <v>1</v>
      </c>
      <c r="H157" s="29" t="s">
        <v>242</v>
      </c>
      <c r="I157" s="29" t="s">
        <v>139</v>
      </c>
      <c r="J157" s="29" t="s">
        <v>225</v>
      </c>
    </row>
    <row r="158" spans="1:10" ht="12.75" customHeight="1">
      <c r="A158" s="29" t="s">
        <v>371</v>
      </c>
      <c r="B158" s="29" t="s">
        <v>438</v>
      </c>
      <c r="C158" s="29" t="s">
        <v>439</v>
      </c>
      <c r="D158" s="29" t="s">
        <v>243</v>
      </c>
      <c r="E158" s="45">
        <v>39574</v>
      </c>
      <c r="F158" s="45">
        <v>39575</v>
      </c>
      <c r="G158" s="188">
        <f t="shared" si="4"/>
        <v>1</v>
      </c>
      <c r="H158" s="29" t="s">
        <v>242</v>
      </c>
      <c r="I158" s="29" t="s">
        <v>139</v>
      </c>
      <c r="J158" s="29" t="s">
        <v>225</v>
      </c>
    </row>
    <row r="159" spans="1:10" ht="12.75" customHeight="1">
      <c r="A159" s="29" t="s">
        <v>371</v>
      </c>
      <c r="B159" s="29" t="s">
        <v>438</v>
      </c>
      <c r="C159" s="29" t="s">
        <v>439</v>
      </c>
      <c r="D159" s="29" t="s">
        <v>243</v>
      </c>
      <c r="E159" s="45">
        <v>39575</v>
      </c>
      <c r="F159" s="45">
        <v>39576</v>
      </c>
      <c r="G159" s="188">
        <f t="shared" si="4"/>
        <v>1</v>
      </c>
      <c r="H159" s="29" t="s">
        <v>242</v>
      </c>
      <c r="I159" s="29" t="s">
        <v>139</v>
      </c>
      <c r="J159" s="29" t="s">
        <v>225</v>
      </c>
    </row>
    <row r="160" spans="1:10" ht="12.75" customHeight="1">
      <c r="A160" s="29" t="s">
        <v>371</v>
      </c>
      <c r="B160" s="29" t="s">
        <v>438</v>
      </c>
      <c r="C160" s="29" t="s">
        <v>439</v>
      </c>
      <c r="D160" s="29" t="s">
        <v>243</v>
      </c>
      <c r="E160" s="45">
        <v>39588</v>
      </c>
      <c r="F160" s="45">
        <v>39589</v>
      </c>
      <c r="G160" s="188">
        <f t="shared" si="4"/>
        <v>1</v>
      </c>
      <c r="H160" s="29" t="s">
        <v>242</v>
      </c>
      <c r="I160" s="29" t="s">
        <v>139</v>
      </c>
      <c r="J160" s="29" t="s">
        <v>225</v>
      </c>
    </row>
    <row r="161" spans="1:10" ht="12.75" customHeight="1">
      <c r="A161" s="29" t="s">
        <v>371</v>
      </c>
      <c r="B161" s="29" t="s">
        <v>438</v>
      </c>
      <c r="C161" s="29" t="s">
        <v>439</v>
      </c>
      <c r="D161" s="29" t="s">
        <v>243</v>
      </c>
      <c r="E161" s="45">
        <v>39651</v>
      </c>
      <c r="F161" s="45">
        <v>39654</v>
      </c>
      <c r="G161" s="188">
        <f t="shared" si="4"/>
        <v>3</v>
      </c>
      <c r="H161" s="29" t="s">
        <v>242</v>
      </c>
      <c r="I161" s="29" t="s">
        <v>139</v>
      </c>
      <c r="J161" s="29" t="s">
        <v>241</v>
      </c>
    </row>
    <row r="162" spans="1:10" ht="12.75" customHeight="1">
      <c r="A162" s="29" t="s">
        <v>371</v>
      </c>
      <c r="B162" s="29" t="s">
        <v>438</v>
      </c>
      <c r="C162" s="29" t="s">
        <v>439</v>
      </c>
      <c r="D162" s="29" t="s">
        <v>243</v>
      </c>
      <c r="E162" s="45">
        <v>39658</v>
      </c>
      <c r="F162" s="45">
        <v>39659</v>
      </c>
      <c r="G162" s="188">
        <f t="shared" si="4"/>
        <v>1</v>
      </c>
      <c r="H162" s="29" t="s">
        <v>242</v>
      </c>
      <c r="I162" s="29" t="s">
        <v>139</v>
      </c>
      <c r="J162" s="29" t="s">
        <v>225</v>
      </c>
    </row>
    <row r="163" spans="1:10" ht="12.75" customHeight="1">
      <c r="A163" s="29" t="s">
        <v>371</v>
      </c>
      <c r="B163" s="29" t="s">
        <v>438</v>
      </c>
      <c r="C163" s="29" t="s">
        <v>439</v>
      </c>
      <c r="D163" s="29" t="s">
        <v>243</v>
      </c>
      <c r="E163" s="45">
        <v>39679</v>
      </c>
      <c r="F163" s="45">
        <v>39680</v>
      </c>
      <c r="G163" s="188">
        <f t="shared" si="4"/>
        <v>1</v>
      </c>
      <c r="H163" s="29" t="s">
        <v>242</v>
      </c>
      <c r="I163" s="29" t="s">
        <v>139</v>
      </c>
      <c r="J163" s="29" t="s">
        <v>241</v>
      </c>
    </row>
    <row r="164" spans="1:10" ht="12.75" customHeight="1">
      <c r="A164" s="29" t="s">
        <v>371</v>
      </c>
      <c r="B164" s="29" t="s">
        <v>438</v>
      </c>
      <c r="C164" s="29" t="s">
        <v>439</v>
      </c>
      <c r="D164" s="29" t="s">
        <v>243</v>
      </c>
      <c r="E164" s="45">
        <v>39680</v>
      </c>
      <c r="F164" s="45">
        <v>39681</v>
      </c>
      <c r="G164" s="188">
        <f t="shared" si="4"/>
        <v>1</v>
      </c>
      <c r="H164" s="29" t="s">
        <v>242</v>
      </c>
      <c r="I164" s="29" t="s">
        <v>139</v>
      </c>
      <c r="J164" s="29" t="s">
        <v>241</v>
      </c>
    </row>
    <row r="165" spans="1:10" ht="12.75" customHeight="1">
      <c r="A165" s="29" t="s">
        <v>371</v>
      </c>
      <c r="B165" s="29" t="s">
        <v>438</v>
      </c>
      <c r="C165" s="29" t="s">
        <v>439</v>
      </c>
      <c r="D165" s="29" t="s">
        <v>243</v>
      </c>
      <c r="E165" s="45">
        <v>39686</v>
      </c>
      <c r="F165" s="45">
        <v>39687</v>
      </c>
      <c r="G165" s="188">
        <f t="shared" si="4"/>
        <v>1</v>
      </c>
      <c r="H165" s="29" t="s">
        <v>242</v>
      </c>
      <c r="I165" s="29" t="s">
        <v>139</v>
      </c>
      <c r="J165" s="29" t="s">
        <v>225</v>
      </c>
    </row>
    <row r="166" spans="1:10" ht="12.75" customHeight="1">
      <c r="A166" s="29" t="s">
        <v>371</v>
      </c>
      <c r="B166" s="29" t="s">
        <v>442</v>
      </c>
      <c r="C166" s="29" t="s">
        <v>443</v>
      </c>
      <c r="D166" s="29" t="s">
        <v>243</v>
      </c>
      <c r="E166" s="130">
        <v>39512</v>
      </c>
      <c r="F166" s="130">
        <v>39513</v>
      </c>
      <c r="G166" s="187">
        <f t="shared" si="4"/>
        <v>1</v>
      </c>
      <c r="H166" s="29" t="s">
        <v>242</v>
      </c>
      <c r="I166" s="29" t="s">
        <v>139</v>
      </c>
      <c r="J166" s="29" t="s">
        <v>225</v>
      </c>
    </row>
    <row r="167" spans="1:10" ht="12.75" customHeight="1">
      <c r="A167" s="29" t="s">
        <v>371</v>
      </c>
      <c r="B167" s="29" t="s">
        <v>442</v>
      </c>
      <c r="C167" s="29" t="s">
        <v>443</v>
      </c>
      <c r="D167" s="29" t="s">
        <v>243</v>
      </c>
      <c r="E167" s="130">
        <v>39546</v>
      </c>
      <c r="F167" s="130">
        <v>39547</v>
      </c>
      <c r="G167" s="187">
        <f t="shared" si="4"/>
        <v>1</v>
      </c>
      <c r="H167" s="29" t="s">
        <v>242</v>
      </c>
      <c r="I167" s="29" t="s">
        <v>139</v>
      </c>
      <c r="J167" s="29" t="s">
        <v>194</v>
      </c>
    </row>
    <row r="168" spans="1:10" ht="12.75" customHeight="1">
      <c r="A168" s="29" t="s">
        <v>371</v>
      </c>
      <c r="B168" s="29" t="s">
        <v>442</v>
      </c>
      <c r="C168" s="29" t="s">
        <v>443</v>
      </c>
      <c r="D168" s="29" t="s">
        <v>243</v>
      </c>
      <c r="E168" s="45">
        <v>39575</v>
      </c>
      <c r="F168" s="45">
        <v>39576</v>
      </c>
      <c r="G168" s="188">
        <f t="shared" si="4"/>
        <v>1</v>
      </c>
      <c r="H168" s="29" t="s">
        <v>242</v>
      </c>
      <c r="I168" s="29" t="s">
        <v>139</v>
      </c>
      <c r="J168" s="29" t="s">
        <v>225</v>
      </c>
    </row>
    <row r="169" spans="1:10" ht="12.75" customHeight="1">
      <c r="A169" s="29" t="s">
        <v>371</v>
      </c>
      <c r="B169" s="29" t="s">
        <v>442</v>
      </c>
      <c r="C169" s="29" t="s">
        <v>443</v>
      </c>
      <c r="D169" s="29" t="s">
        <v>243</v>
      </c>
      <c r="E169" s="45">
        <v>39603</v>
      </c>
      <c r="F169" s="45">
        <v>39604</v>
      </c>
      <c r="G169" s="188">
        <f t="shared" si="4"/>
        <v>1</v>
      </c>
      <c r="H169" s="29" t="s">
        <v>242</v>
      </c>
      <c r="I169" s="29" t="s">
        <v>139</v>
      </c>
      <c r="J169" s="29" t="s">
        <v>225</v>
      </c>
    </row>
    <row r="170" spans="1:10" ht="12.75" customHeight="1">
      <c r="A170" s="32" t="s">
        <v>371</v>
      </c>
      <c r="B170" s="32" t="s">
        <v>442</v>
      </c>
      <c r="C170" s="32" t="s">
        <v>443</v>
      </c>
      <c r="D170" s="32" t="s">
        <v>243</v>
      </c>
      <c r="E170" s="119">
        <v>39652</v>
      </c>
      <c r="F170" s="119">
        <v>39653</v>
      </c>
      <c r="G170" s="190">
        <f t="shared" si="4"/>
        <v>1</v>
      </c>
      <c r="H170" s="32" t="s">
        <v>242</v>
      </c>
      <c r="I170" s="32" t="s">
        <v>139</v>
      </c>
      <c r="J170" s="32" t="s">
        <v>241</v>
      </c>
    </row>
    <row r="171" spans="1:10" ht="12.75" customHeight="1">
      <c r="A171" s="29"/>
      <c r="B171" s="54">
        <f>SUM(IF(FREQUENCY(MATCH(B72:B170,B72:B170,0),MATCH(B72:B170,B72:B170,0))&gt;0,1))</f>
        <v>19</v>
      </c>
      <c r="C171" s="30"/>
      <c r="D171" s="30">
        <f>COUNTA(D72:D170)</f>
        <v>99</v>
      </c>
      <c r="E171" s="30"/>
      <c r="F171" s="30"/>
      <c r="G171" s="191">
        <f>SUM(G72:G170)</f>
        <v>107</v>
      </c>
      <c r="H171" s="29"/>
      <c r="I171" s="29"/>
      <c r="J171" s="43"/>
    </row>
    <row r="172" spans="1:10" ht="12.75" customHeight="1">
      <c r="A172" s="29"/>
      <c r="B172" s="29"/>
      <c r="C172" s="29"/>
      <c r="D172" s="29"/>
      <c r="E172" s="29"/>
      <c r="F172" s="29"/>
      <c r="G172" s="188"/>
      <c r="H172" s="29"/>
      <c r="I172" s="29"/>
      <c r="J172" s="43"/>
    </row>
    <row r="173" spans="1:10" ht="12.75" customHeight="1">
      <c r="A173" s="29" t="s">
        <v>461</v>
      </c>
      <c r="B173" s="29" t="s">
        <v>462</v>
      </c>
      <c r="C173" s="29" t="s">
        <v>463</v>
      </c>
      <c r="D173" s="29" t="s">
        <v>243</v>
      </c>
      <c r="E173" s="130">
        <v>39538</v>
      </c>
      <c r="F173" s="130">
        <v>39539</v>
      </c>
      <c r="G173" s="187">
        <f aca="true" t="shared" si="5" ref="G173:G197">F173-E173</f>
        <v>1</v>
      </c>
      <c r="H173" s="29" t="s">
        <v>242</v>
      </c>
      <c r="I173" s="29" t="s">
        <v>139</v>
      </c>
      <c r="J173" s="29" t="s">
        <v>225</v>
      </c>
    </row>
    <row r="174" spans="1:10" ht="12.75" customHeight="1">
      <c r="A174" s="29" t="s">
        <v>461</v>
      </c>
      <c r="B174" s="29" t="s">
        <v>462</v>
      </c>
      <c r="C174" s="29" t="s">
        <v>463</v>
      </c>
      <c r="D174" s="29" t="s">
        <v>243</v>
      </c>
      <c r="E174" s="130">
        <v>39538</v>
      </c>
      <c r="F174" s="130">
        <v>39539</v>
      </c>
      <c r="G174" s="187">
        <f t="shared" si="5"/>
        <v>1</v>
      </c>
      <c r="H174" s="29" t="s">
        <v>242</v>
      </c>
      <c r="I174" s="29" t="s">
        <v>139</v>
      </c>
      <c r="J174" s="29" t="s">
        <v>225</v>
      </c>
    </row>
    <row r="175" spans="1:10" ht="12.75" customHeight="1">
      <c r="A175" s="29" t="s">
        <v>461</v>
      </c>
      <c r="B175" s="29" t="s">
        <v>462</v>
      </c>
      <c r="C175" s="29" t="s">
        <v>463</v>
      </c>
      <c r="D175" s="29" t="s">
        <v>243</v>
      </c>
      <c r="E175" s="130">
        <v>39538</v>
      </c>
      <c r="F175" s="130">
        <v>39539</v>
      </c>
      <c r="G175" s="187">
        <f t="shared" si="5"/>
        <v>1</v>
      </c>
      <c r="H175" s="29" t="s">
        <v>242</v>
      </c>
      <c r="I175" s="29" t="s">
        <v>139</v>
      </c>
      <c r="J175" s="29" t="s">
        <v>225</v>
      </c>
    </row>
    <row r="176" spans="1:10" ht="12.75" customHeight="1">
      <c r="A176" s="29" t="s">
        <v>461</v>
      </c>
      <c r="B176" s="29" t="s">
        <v>462</v>
      </c>
      <c r="C176" s="29" t="s">
        <v>463</v>
      </c>
      <c r="D176" s="29" t="s">
        <v>243</v>
      </c>
      <c r="E176" s="130">
        <v>39538</v>
      </c>
      <c r="F176" s="130">
        <v>39539</v>
      </c>
      <c r="G176" s="187">
        <f t="shared" si="5"/>
        <v>1</v>
      </c>
      <c r="H176" s="29" t="s">
        <v>242</v>
      </c>
      <c r="I176" s="29" t="s">
        <v>139</v>
      </c>
      <c r="J176" s="29" t="s">
        <v>225</v>
      </c>
    </row>
    <row r="177" spans="1:10" ht="12.75" customHeight="1">
      <c r="A177" s="29" t="s">
        <v>461</v>
      </c>
      <c r="B177" s="29" t="s">
        <v>462</v>
      </c>
      <c r="C177" s="29" t="s">
        <v>463</v>
      </c>
      <c r="D177" s="29" t="s">
        <v>243</v>
      </c>
      <c r="E177" s="45">
        <v>39580</v>
      </c>
      <c r="F177" s="45">
        <v>39581</v>
      </c>
      <c r="G177" s="188">
        <f t="shared" si="5"/>
        <v>1</v>
      </c>
      <c r="H177" s="29" t="s">
        <v>242</v>
      </c>
      <c r="I177" s="29" t="s">
        <v>139</v>
      </c>
      <c r="J177" s="29" t="s">
        <v>225</v>
      </c>
    </row>
    <row r="178" spans="1:10" ht="12.75" customHeight="1">
      <c r="A178" s="29" t="s">
        <v>461</v>
      </c>
      <c r="B178" s="29" t="s">
        <v>462</v>
      </c>
      <c r="C178" s="29" t="s">
        <v>463</v>
      </c>
      <c r="D178" s="29" t="s">
        <v>243</v>
      </c>
      <c r="E178" s="45">
        <v>39615</v>
      </c>
      <c r="F178" s="45">
        <v>39616</v>
      </c>
      <c r="G178" s="188">
        <f t="shared" si="5"/>
        <v>1</v>
      </c>
      <c r="H178" s="29" t="s">
        <v>242</v>
      </c>
      <c r="I178" s="29" t="s">
        <v>139</v>
      </c>
      <c r="J178" s="29" t="s">
        <v>225</v>
      </c>
    </row>
    <row r="179" spans="1:10" ht="12.75" customHeight="1">
      <c r="A179" s="29" t="s">
        <v>461</v>
      </c>
      <c r="B179" s="29" t="s">
        <v>462</v>
      </c>
      <c r="C179" s="29" t="s">
        <v>463</v>
      </c>
      <c r="D179" s="29" t="s">
        <v>243</v>
      </c>
      <c r="E179" s="148">
        <v>39615</v>
      </c>
      <c r="F179" s="148">
        <v>39616</v>
      </c>
      <c r="G179" s="189">
        <f t="shared" si="5"/>
        <v>1</v>
      </c>
      <c r="H179" s="29" t="s">
        <v>242</v>
      </c>
      <c r="I179" s="29" t="s">
        <v>139</v>
      </c>
      <c r="J179" s="29" t="s">
        <v>225</v>
      </c>
    </row>
    <row r="180" spans="1:10" ht="12.75" customHeight="1">
      <c r="A180" s="29" t="s">
        <v>461</v>
      </c>
      <c r="B180" s="29" t="s">
        <v>462</v>
      </c>
      <c r="C180" s="29" t="s">
        <v>463</v>
      </c>
      <c r="D180" s="29" t="s">
        <v>243</v>
      </c>
      <c r="E180" s="148">
        <v>39615</v>
      </c>
      <c r="F180" s="148">
        <v>39616</v>
      </c>
      <c r="G180" s="189">
        <f t="shared" si="5"/>
        <v>1</v>
      </c>
      <c r="H180" s="29" t="s">
        <v>242</v>
      </c>
      <c r="I180" s="29" t="s">
        <v>139</v>
      </c>
      <c r="J180" s="29" t="s">
        <v>225</v>
      </c>
    </row>
    <row r="181" spans="1:10" ht="12.75" customHeight="1">
      <c r="A181" s="29" t="s">
        <v>461</v>
      </c>
      <c r="B181" s="29" t="s">
        <v>462</v>
      </c>
      <c r="C181" s="29" t="s">
        <v>463</v>
      </c>
      <c r="D181" s="29" t="s">
        <v>243</v>
      </c>
      <c r="E181" s="148">
        <v>39615</v>
      </c>
      <c r="F181" s="148">
        <v>39616</v>
      </c>
      <c r="G181" s="189">
        <f t="shared" si="5"/>
        <v>1</v>
      </c>
      <c r="H181" s="29" t="s">
        <v>242</v>
      </c>
      <c r="I181" s="29" t="s">
        <v>139</v>
      </c>
      <c r="J181" s="29" t="s">
        <v>225</v>
      </c>
    </row>
    <row r="182" spans="1:10" ht="12.75" customHeight="1">
      <c r="A182" s="29" t="s">
        <v>461</v>
      </c>
      <c r="B182" s="29" t="s">
        <v>462</v>
      </c>
      <c r="C182" s="29" t="s">
        <v>463</v>
      </c>
      <c r="D182" s="29" t="s">
        <v>243</v>
      </c>
      <c r="E182" s="45">
        <v>39616</v>
      </c>
      <c r="F182" s="45">
        <v>39617</v>
      </c>
      <c r="G182" s="188">
        <f t="shared" si="5"/>
        <v>1</v>
      </c>
      <c r="H182" s="29" t="s">
        <v>242</v>
      </c>
      <c r="I182" s="29" t="s">
        <v>139</v>
      </c>
      <c r="J182" s="29" t="s">
        <v>225</v>
      </c>
    </row>
    <row r="183" spans="1:10" ht="12.75" customHeight="1">
      <c r="A183" s="29" t="s">
        <v>461</v>
      </c>
      <c r="B183" s="29" t="s">
        <v>462</v>
      </c>
      <c r="C183" s="29" t="s">
        <v>463</v>
      </c>
      <c r="D183" s="29" t="s">
        <v>243</v>
      </c>
      <c r="E183" s="148">
        <v>39616</v>
      </c>
      <c r="F183" s="148">
        <v>39617</v>
      </c>
      <c r="G183" s="189">
        <f t="shared" si="5"/>
        <v>1</v>
      </c>
      <c r="H183" s="29" t="s">
        <v>242</v>
      </c>
      <c r="I183" s="29" t="s">
        <v>139</v>
      </c>
      <c r="J183" s="29" t="s">
        <v>225</v>
      </c>
    </row>
    <row r="184" spans="1:10" ht="12.75" customHeight="1">
      <c r="A184" s="29" t="s">
        <v>461</v>
      </c>
      <c r="B184" s="29" t="s">
        <v>462</v>
      </c>
      <c r="C184" s="29" t="s">
        <v>463</v>
      </c>
      <c r="D184" s="29" t="s">
        <v>243</v>
      </c>
      <c r="E184" s="45">
        <v>39643</v>
      </c>
      <c r="F184" s="45">
        <v>39644</v>
      </c>
      <c r="G184" s="188">
        <f t="shared" si="5"/>
        <v>1</v>
      </c>
      <c r="H184" s="29" t="s">
        <v>242</v>
      </c>
      <c r="I184" s="29" t="s">
        <v>139</v>
      </c>
      <c r="J184" s="29" t="s">
        <v>225</v>
      </c>
    </row>
    <row r="185" spans="1:10" ht="12.75" customHeight="1">
      <c r="A185" s="29" t="s">
        <v>461</v>
      </c>
      <c r="B185" s="29" t="s">
        <v>462</v>
      </c>
      <c r="C185" s="29" t="s">
        <v>463</v>
      </c>
      <c r="D185" s="29" t="s">
        <v>243</v>
      </c>
      <c r="E185" s="148">
        <v>39643</v>
      </c>
      <c r="F185" s="148">
        <v>39644</v>
      </c>
      <c r="G185" s="189">
        <f t="shared" si="5"/>
        <v>1</v>
      </c>
      <c r="H185" s="29" t="s">
        <v>242</v>
      </c>
      <c r="I185" s="29" t="s">
        <v>139</v>
      </c>
      <c r="J185" s="29" t="s">
        <v>225</v>
      </c>
    </row>
    <row r="186" spans="1:10" ht="12.75" customHeight="1">
      <c r="A186" s="29" t="s">
        <v>461</v>
      </c>
      <c r="B186" s="29" t="s">
        <v>462</v>
      </c>
      <c r="C186" s="29" t="s">
        <v>463</v>
      </c>
      <c r="D186" s="29" t="s">
        <v>243</v>
      </c>
      <c r="E186" s="148">
        <v>39643</v>
      </c>
      <c r="F186" s="148">
        <v>39644</v>
      </c>
      <c r="G186" s="189">
        <f t="shared" si="5"/>
        <v>1</v>
      </c>
      <c r="H186" s="29" t="s">
        <v>242</v>
      </c>
      <c r="I186" s="29" t="s">
        <v>139</v>
      </c>
      <c r="J186" s="29" t="s">
        <v>225</v>
      </c>
    </row>
    <row r="187" spans="1:10" ht="12.75" customHeight="1">
      <c r="A187" s="29" t="s">
        <v>461</v>
      </c>
      <c r="B187" s="29" t="s">
        <v>462</v>
      </c>
      <c r="C187" s="29" t="s">
        <v>463</v>
      </c>
      <c r="D187" s="29" t="s">
        <v>243</v>
      </c>
      <c r="E187" s="45">
        <v>39678</v>
      </c>
      <c r="F187" s="45">
        <v>39679</v>
      </c>
      <c r="G187" s="188">
        <f t="shared" si="5"/>
        <v>1</v>
      </c>
      <c r="H187" s="29" t="s">
        <v>242</v>
      </c>
      <c r="I187" s="29" t="s">
        <v>139</v>
      </c>
      <c r="J187" s="29" t="s">
        <v>225</v>
      </c>
    </row>
    <row r="188" spans="1:10" ht="12.75" customHeight="1">
      <c r="A188" s="29" t="s">
        <v>461</v>
      </c>
      <c r="B188" s="29" t="s">
        <v>464</v>
      </c>
      <c r="C188" s="29" t="s">
        <v>465</v>
      </c>
      <c r="D188" s="29" t="s">
        <v>243</v>
      </c>
      <c r="E188" s="130">
        <v>39489</v>
      </c>
      <c r="F188" s="130">
        <v>39490</v>
      </c>
      <c r="G188" s="187">
        <f t="shared" si="5"/>
        <v>1</v>
      </c>
      <c r="H188" s="29" t="s">
        <v>242</v>
      </c>
      <c r="I188" s="29" t="s">
        <v>139</v>
      </c>
      <c r="J188" s="29" t="s">
        <v>225</v>
      </c>
    </row>
    <row r="189" spans="1:10" ht="12.75" customHeight="1">
      <c r="A189" s="29" t="s">
        <v>461</v>
      </c>
      <c r="B189" s="29" t="s">
        <v>464</v>
      </c>
      <c r="C189" s="29" t="s">
        <v>465</v>
      </c>
      <c r="D189" s="29" t="s">
        <v>243</v>
      </c>
      <c r="E189" s="130">
        <v>39489</v>
      </c>
      <c r="F189" s="130">
        <v>39490</v>
      </c>
      <c r="G189" s="187">
        <f t="shared" si="5"/>
        <v>1</v>
      </c>
      <c r="H189" s="29" t="s">
        <v>242</v>
      </c>
      <c r="I189" s="29" t="s">
        <v>139</v>
      </c>
      <c r="J189" s="29" t="s">
        <v>225</v>
      </c>
    </row>
    <row r="190" spans="1:10" ht="12.75" customHeight="1">
      <c r="A190" s="29" t="s">
        <v>461</v>
      </c>
      <c r="B190" s="29" t="s">
        <v>464</v>
      </c>
      <c r="C190" s="29" t="s">
        <v>465</v>
      </c>
      <c r="D190" s="29" t="s">
        <v>243</v>
      </c>
      <c r="E190" s="130">
        <v>39489</v>
      </c>
      <c r="F190" s="130">
        <v>39490</v>
      </c>
      <c r="G190" s="187">
        <f t="shared" si="5"/>
        <v>1</v>
      </c>
      <c r="H190" s="29" t="s">
        <v>242</v>
      </c>
      <c r="I190" s="29" t="s">
        <v>139</v>
      </c>
      <c r="J190" s="29" t="s">
        <v>225</v>
      </c>
    </row>
    <row r="191" spans="1:10" ht="12.75" customHeight="1">
      <c r="A191" s="29" t="s">
        <v>461</v>
      </c>
      <c r="B191" s="29" t="s">
        <v>464</v>
      </c>
      <c r="C191" s="29" t="s">
        <v>465</v>
      </c>
      <c r="D191" s="29" t="s">
        <v>243</v>
      </c>
      <c r="E191" s="130">
        <v>39538</v>
      </c>
      <c r="F191" s="130">
        <v>39539</v>
      </c>
      <c r="G191" s="187">
        <f t="shared" si="5"/>
        <v>1</v>
      </c>
      <c r="H191" s="29" t="s">
        <v>242</v>
      </c>
      <c r="I191" s="29" t="s">
        <v>139</v>
      </c>
      <c r="J191" s="29" t="s">
        <v>225</v>
      </c>
    </row>
    <row r="192" spans="1:10" ht="12.75" customHeight="1">
      <c r="A192" s="29" t="s">
        <v>461</v>
      </c>
      <c r="B192" s="29" t="s">
        <v>464</v>
      </c>
      <c r="C192" s="29" t="s">
        <v>465</v>
      </c>
      <c r="D192" s="29" t="s">
        <v>243</v>
      </c>
      <c r="E192" s="130">
        <v>39538</v>
      </c>
      <c r="F192" s="130">
        <v>39539</v>
      </c>
      <c r="G192" s="187">
        <f t="shared" si="5"/>
        <v>1</v>
      </c>
      <c r="H192" s="29" t="s">
        <v>242</v>
      </c>
      <c r="I192" s="29" t="s">
        <v>139</v>
      </c>
      <c r="J192" s="29" t="s">
        <v>225</v>
      </c>
    </row>
    <row r="193" spans="1:10" ht="12.75" customHeight="1">
      <c r="A193" s="29" t="s">
        <v>461</v>
      </c>
      <c r="B193" s="29" t="s">
        <v>464</v>
      </c>
      <c r="C193" s="29" t="s">
        <v>465</v>
      </c>
      <c r="D193" s="29" t="s">
        <v>243</v>
      </c>
      <c r="E193" s="130">
        <v>39538</v>
      </c>
      <c r="F193" s="130">
        <v>39539</v>
      </c>
      <c r="G193" s="187">
        <f t="shared" si="5"/>
        <v>1</v>
      </c>
      <c r="H193" s="29" t="s">
        <v>242</v>
      </c>
      <c r="I193" s="29" t="s">
        <v>139</v>
      </c>
      <c r="J193" s="29" t="s">
        <v>225</v>
      </c>
    </row>
    <row r="194" spans="1:10" ht="12.75" customHeight="1">
      <c r="A194" s="29" t="s">
        <v>461</v>
      </c>
      <c r="B194" s="29" t="s">
        <v>464</v>
      </c>
      <c r="C194" s="29" t="s">
        <v>465</v>
      </c>
      <c r="D194" s="29" t="s">
        <v>243</v>
      </c>
      <c r="E194" s="45">
        <v>39615</v>
      </c>
      <c r="F194" s="45">
        <v>39616</v>
      </c>
      <c r="G194" s="188">
        <f t="shared" si="5"/>
        <v>1</v>
      </c>
      <c r="H194" s="29" t="s">
        <v>242</v>
      </c>
      <c r="I194" s="29" t="s">
        <v>139</v>
      </c>
      <c r="J194" s="29" t="s">
        <v>225</v>
      </c>
    </row>
    <row r="195" spans="1:10" ht="12.75" customHeight="1">
      <c r="A195" s="29" t="s">
        <v>461</v>
      </c>
      <c r="B195" s="29" t="s">
        <v>464</v>
      </c>
      <c r="C195" s="29" t="s">
        <v>465</v>
      </c>
      <c r="D195" s="29" t="s">
        <v>243</v>
      </c>
      <c r="E195" s="148">
        <v>39615</v>
      </c>
      <c r="F195" s="148">
        <v>39616</v>
      </c>
      <c r="G195" s="189">
        <f t="shared" si="5"/>
        <v>1</v>
      </c>
      <c r="H195" s="29" t="s">
        <v>242</v>
      </c>
      <c r="I195" s="29" t="s">
        <v>139</v>
      </c>
      <c r="J195" s="29" t="s">
        <v>225</v>
      </c>
    </row>
    <row r="196" spans="1:10" ht="12.75" customHeight="1">
      <c r="A196" s="29" t="s">
        <v>461</v>
      </c>
      <c r="B196" s="29" t="s">
        <v>464</v>
      </c>
      <c r="C196" s="29" t="s">
        <v>465</v>
      </c>
      <c r="D196" s="29" t="s">
        <v>243</v>
      </c>
      <c r="E196" s="45">
        <v>39616</v>
      </c>
      <c r="F196" s="45">
        <v>39617</v>
      </c>
      <c r="G196" s="188">
        <f t="shared" si="5"/>
        <v>1</v>
      </c>
      <c r="H196" s="29" t="s">
        <v>242</v>
      </c>
      <c r="I196" s="29" t="s">
        <v>139</v>
      </c>
      <c r="J196" s="29" t="s">
        <v>225</v>
      </c>
    </row>
    <row r="197" spans="1:10" ht="12.75" customHeight="1">
      <c r="A197" s="32" t="s">
        <v>461</v>
      </c>
      <c r="B197" s="32" t="s">
        <v>464</v>
      </c>
      <c r="C197" s="32" t="s">
        <v>465</v>
      </c>
      <c r="D197" s="32" t="s">
        <v>243</v>
      </c>
      <c r="E197" s="149">
        <v>39616</v>
      </c>
      <c r="F197" s="149">
        <v>39617</v>
      </c>
      <c r="G197" s="193">
        <f t="shared" si="5"/>
        <v>1</v>
      </c>
      <c r="H197" s="32" t="s">
        <v>242</v>
      </c>
      <c r="I197" s="32" t="s">
        <v>139</v>
      </c>
      <c r="J197" s="32" t="s">
        <v>225</v>
      </c>
    </row>
    <row r="198" spans="1:10" ht="12.75" customHeight="1">
      <c r="A198" s="29"/>
      <c r="B198" s="54">
        <f>SUM(IF(FREQUENCY(MATCH(B173:B197,B173:B197,0),MATCH(B173:B197,B173:B197,0))&gt;0,1))</f>
        <v>2</v>
      </c>
      <c r="C198" s="30"/>
      <c r="D198" s="30">
        <f>COUNTA(D173:D197)</f>
        <v>25</v>
      </c>
      <c r="E198" s="30"/>
      <c r="F198" s="30"/>
      <c r="G198" s="191">
        <f>SUM(G173:G197)</f>
        <v>25</v>
      </c>
      <c r="H198" s="29"/>
      <c r="I198" s="29"/>
      <c r="J198" s="43"/>
    </row>
    <row r="199" spans="1:10" ht="12.75" customHeight="1">
      <c r="A199" s="29"/>
      <c r="B199" s="29"/>
      <c r="C199" s="29"/>
      <c r="D199" s="29"/>
      <c r="E199" s="29"/>
      <c r="F199" s="29"/>
      <c r="G199" s="188"/>
      <c r="H199" s="29"/>
      <c r="I199" s="29"/>
      <c r="J199" s="43"/>
    </row>
    <row r="200" spans="1:10" ht="12.75" customHeight="1">
      <c r="A200" s="29" t="s">
        <v>466</v>
      </c>
      <c r="B200" s="133" t="s">
        <v>471</v>
      </c>
      <c r="C200" s="133" t="s">
        <v>472</v>
      </c>
      <c r="D200" s="29" t="s">
        <v>243</v>
      </c>
      <c r="E200" s="130">
        <v>39449</v>
      </c>
      <c r="F200" s="130">
        <v>39450</v>
      </c>
      <c r="G200" s="187">
        <f aca="true" t="shared" si="6" ref="G200:G216">F200-E200</f>
        <v>1</v>
      </c>
      <c r="H200" s="29" t="s">
        <v>242</v>
      </c>
      <c r="I200" s="29" t="s">
        <v>139</v>
      </c>
      <c r="J200" s="29" t="s">
        <v>225</v>
      </c>
    </row>
    <row r="201" spans="1:10" ht="12.75" customHeight="1">
      <c r="A201" s="29" t="s">
        <v>466</v>
      </c>
      <c r="B201" s="133" t="s">
        <v>471</v>
      </c>
      <c r="C201" s="133" t="s">
        <v>472</v>
      </c>
      <c r="D201" s="29" t="s">
        <v>243</v>
      </c>
      <c r="E201" s="130">
        <v>39462</v>
      </c>
      <c r="F201" s="130">
        <v>39463</v>
      </c>
      <c r="G201" s="187">
        <f t="shared" si="6"/>
        <v>1</v>
      </c>
      <c r="H201" s="29" t="s">
        <v>242</v>
      </c>
      <c r="I201" s="29" t="s">
        <v>139</v>
      </c>
      <c r="J201" s="29" t="s">
        <v>225</v>
      </c>
    </row>
    <row r="202" spans="1:10" ht="12.75" customHeight="1">
      <c r="A202" s="29" t="s">
        <v>466</v>
      </c>
      <c r="B202" s="133" t="s">
        <v>471</v>
      </c>
      <c r="C202" s="133" t="s">
        <v>472</v>
      </c>
      <c r="D202" s="29" t="s">
        <v>243</v>
      </c>
      <c r="E202" s="130">
        <v>39463</v>
      </c>
      <c r="F202" s="130">
        <v>39464</v>
      </c>
      <c r="G202" s="187">
        <f t="shared" si="6"/>
        <v>1</v>
      </c>
      <c r="H202" s="29" t="s">
        <v>242</v>
      </c>
      <c r="I202" s="29" t="s">
        <v>139</v>
      </c>
      <c r="J202" s="29" t="s">
        <v>225</v>
      </c>
    </row>
    <row r="203" spans="1:10" ht="12.75" customHeight="1">
      <c r="A203" s="29" t="s">
        <v>466</v>
      </c>
      <c r="B203" s="133" t="s">
        <v>471</v>
      </c>
      <c r="C203" s="133" t="s">
        <v>472</v>
      </c>
      <c r="D203" s="29" t="s">
        <v>243</v>
      </c>
      <c r="E203" s="130">
        <v>39464</v>
      </c>
      <c r="F203" s="130">
        <v>39465</v>
      </c>
      <c r="G203" s="187">
        <f t="shared" si="6"/>
        <v>1</v>
      </c>
      <c r="H203" s="29" t="s">
        <v>242</v>
      </c>
      <c r="I203" s="29" t="s">
        <v>139</v>
      </c>
      <c r="J203" s="29" t="s">
        <v>225</v>
      </c>
    </row>
    <row r="204" spans="1:10" ht="12.75" customHeight="1">
      <c r="A204" s="29" t="s">
        <v>466</v>
      </c>
      <c r="B204" s="133" t="s">
        <v>471</v>
      </c>
      <c r="C204" s="133" t="s">
        <v>472</v>
      </c>
      <c r="D204" s="29" t="s">
        <v>243</v>
      </c>
      <c r="E204" s="45">
        <v>39681</v>
      </c>
      <c r="F204" s="45">
        <v>39682</v>
      </c>
      <c r="G204" s="188">
        <f t="shared" si="6"/>
        <v>1</v>
      </c>
      <c r="H204" s="29" t="s">
        <v>242</v>
      </c>
      <c r="I204" s="29" t="s">
        <v>139</v>
      </c>
      <c r="J204" s="29" t="s">
        <v>241</v>
      </c>
    </row>
    <row r="205" spans="1:10" ht="12.75" customHeight="1">
      <c r="A205" s="29" t="s">
        <v>466</v>
      </c>
      <c r="B205" s="133" t="s">
        <v>471</v>
      </c>
      <c r="C205" s="133" t="s">
        <v>472</v>
      </c>
      <c r="D205" s="29" t="s">
        <v>243</v>
      </c>
      <c r="E205" s="45">
        <v>39682</v>
      </c>
      <c r="F205" s="45">
        <v>39683</v>
      </c>
      <c r="G205" s="188">
        <f t="shared" si="6"/>
        <v>1</v>
      </c>
      <c r="H205" s="29" t="s">
        <v>242</v>
      </c>
      <c r="I205" s="29" t="s">
        <v>139</v>
      </c>
      <c r="J205" s="29" t="s">
        <v>241</v>
      </c>
    </row>
    <row r="206" spans="1:10" ht="12.75" customHeight="1">
      <c r="A206" s="29" t="s">
        <v>466</v>
      </c>
      <c r="B206" s="133" t="s">
        <v>471</v>
      </c>
      <c r="C206" s="133" t="s">
        <v>472</v>
      </c>
      <c r="D206" s="29" t="s">
        <v>243</v>
      </c>
      <c r="E206" s="130">
        <v>39737</v>
      </c>
      <c r="F206" s="130">
        <v>39738</v>
      </c>
      <c r="G206" s="187">
        <f t="shared" si="6"/>
        <v>1</v>
      </c>
      <c r="H206" s="29" t="s">
        <v>242</v>
      </c>
      <c r="I206" s="29" t="s">
        <v>139</v>
      </c>
      <c r="J206" s="29" t="s">
        <v>225</v>
      </c>
    </row>
    <row r="207" spans="1:10" ht="12.75" customHeight="1">
      <c r="A207" s="29" t="s">
        <v>466</v>
      </c>
      <c r="B207" s="133" t="s">
        <v>471</v>
      </c>
      <c r="C207" s="133" t="s">
        <v>472</v>
      </c>
      <c r="D207" s="29" t="s">
        <v>243</v>
      </c>
      <c r="E207" s="130">
        <v>39738</v>
      </c>
      <c r="F207" s="130">
        <v>39739</v>
      </c>
      <c r="G207" s="187">
        <f t="shared" si="6"/>
        <v>1</v>
      </c>
      <c r="H207" s="29" t="s">
        <v>242</v>
      </c>
      <c r="I207" s="29" t="s">
        <v>139</v>
      </c>
      <c r="J207" s="29" t="s">
        <v>225</v>
      </c>
    </row>
    <row r="208" spans="1:10" ht="12.75" customHeight="1">
      <c r="A208" s="29" t="s">
        <v>466</v>
      </c>
      <c r="B208" s="133" t="s">
        <v>471</v>
      </c>
      <c r="C208" s="133" t="s">
        <v>472</v>
      </c>
      <c r="D208" s="29" t="s">
        <v>243</v>
      </c>
      <c r="E208" s="130">
        <v>39793</v>
      </c>
      <c r="F208" s="130">
        <v>39794</v>
      </c>
      <c r="G208" s="187">
        <f t="shared" si="6"/>
        <v>1</v>
      </c>
      <c r="H208" s="29" t="s">
        <v>242</v>
      </c>
      <c r="I208" s="29" t="s">
        <v>139</v>
      </c>
      <c r="J208" s="29" t="s">
        <v>225</v>
      </c>
    </row>
    <row r="209" spans="1:10" ht="12.75" customHeight="1">
      <c r="A209" s="29" t="s">
        <v>466</v>
      </c>
      <c r="B209" s="133" t="s">
        <v>473</v>
      </c>
      <c r="C209" s="133" t="s">
        <v>0</v>
      </c>
      <c r="D209" s="29" t="s">
        <v>243</v>
      </c>
      <c r="E209" s="130">
        <v>39462</v>
      </c>
      <c r="F209" s="130">
        <v>39463</v>
      </c>
      <c r="G209" s="187">
        <f t="shared" si="6"/>
        <v>1</v>
      </c>
      <c r="H209" s="29" t="s">
        <v>242</v>
      </c>
      <c r="I209" s="29" t="s">
        <v>139</v>
      </c>
      <c r="J209" s="29" t="s">
        <v>225</v>
      </c>
    </row>
    <row r="210" spans="1:10" ht="12.75" customHeight="1">
      <c r="A210" s="29" t="s">
        <v>466</v>
      </c>
      <c r="B210" s="133" t="s">
        <v>473</v>
      </c>
      <c r="C210" s="133" t="s">
        <v>0</v>
      </c>
      <c r="D210" s="29" t="s">
        <v>243</v>
      </c>
      <c r="E210" s="45">
        <v>39682</v>
      </c>
      <c r="F210" s="45">
        <v>39683</v>
      </c>
      <c r="G210" s="188">
        <f t="shared" si="6"/>
        <v>1</v>
      </c>
      <c r="H210" s="29" t="s">
        <v>242</v>
      </c>
      <c r="I210" s="29" t="s">
        <v>139</v>
      </c>
      <c r="J210" s="29" t="s">
        <v>241</v>
      </c>
    </row>
    <row r="211" spans="1:10" ht="12.75" customHeight="1">
      <c r="A211" s="29" t="s">
        <v>466</v>
      </c>
      <c r="B211" s="133" t="s">
        <v>473</v>
      </c>
      <c r="C211" s="133" t="s">
        <v>0</v>
      </c>
      <c r="D211" s="29" t="s">
        <v>243</v>
      </c>
      <c r="E211" s="130">
        <v>39737</v>
      </c>
      <c r="F211" s="130">
        <v>39738</v>
      </c>
      <c r="G211" s="187">
        <f t="shared" si="6"/>
        <v>1</v>
      </c>
      <c r="H211" s="29" t="s">
        <v>242</v>
      </c>
      <c r="I211" s="29" t="s">
        <v>139</v>
      </c>
      <c r="J211" s="29" t="s">
        <v>225</v>
      </c>
    </row>
    <row r="212" spans="1:10" ht="12.75" customHeight="1">
      <c r="A212" s="29" t="s">
        <v>466</v>
      </c>
      <c r="B212" s="133" t="s">
        <v>1</v>
      </c>
      <c r="C212" s="133" t="s">
        <v>2</v>
      </c>
      <c r="D212" s="29" t="s">
        <v>243</v>
      </c>
      <c r="E212" s="130">
        <v>39450</v>
      </c>
      <c r="F212" s="130">
        <v>39451</v>
      </c>
      <c r="G212" s="187">
        <f t="shared" si="6"/>
        <v>1</v>
      </c>
      <c r="H212" s="29" t="s">
        <v>242</v>
      </c>
      <c r="I212" s="29" t="s">
        <v>139</v>
      </c>
      <c r="J212" s="29" t="s">
        <v>225</v>
      </c>
    </row>
    <row r="213" spans="1:10" ht="12.75" customHeight="1">
      <c r="A213" s="29" t="s">
        <v>466</v>
      </c>
      <c r="B213" s="133" t="s">
        <v>1</v>
      </c>
      <c r="C213" s="133" t="s">
        <v>2</v>
      </c>
      <c r="D213" s="29" t="s">
        <v>243</v>
      </c>
      <c r="E213" s="130">
        <v>39462</v>
      </c>
      <c r="F213" s="130">
        <v>39463</v>
      </c>
      <c r="G213" s="187">
        <f t="shared" si="6"/>
        <v>1</v>
      </c>
      <c r="H213" s="29" t="s">
        <v>242</v>
      </c>
      <c r="I213" s="29" t="s">
        <v>139</v>
      </c>
      <c r="J213" s="29" t="s">
        <v>225</v>
      </c>
    </row>
    <row r="214" spans="1:10" ht="12.75" customHeight="1">
      <c r="A214" s="29" t="s">
        <v>466</v>
      </c>
      <c r="B214" s="133" t="s">
        <v>5</v>
      </c>
      <c r="C214" s="133" t="s">
        <v>6</v>
      </c>
      <c r="D214" s="29" t="s">
        <v>243</v>
      </c>
      <c r="E214" s="130">
        <v>39449</v>
      </c>
      <c r="F214" s="130">
        <v>39450</v>
      </c>
      <c r="G214" s="187">
        <f t="shared" si="6"/>
        <v>1</v>
      </c>
      <c r="H214" s="29" t="s">
        <v>242</v>
      </c>
      <c r="I214" s="29" t="s">
        <v>139</v>
      </c>
      <c r="J214" s="29" t="s">
        <v>225</v>
      </c>
    </row>
    <row r="215" spans="1:10" ht="12.75" customHeight="1">
      <c r="A215" s="29" t="s">
        <v>466</v>
      </c>
      <c r="B215" s="133" t="s">
        <v>5</v>
      </c>
      <c r="C215" s="133" t="s">
        <v>6</v>
      </c>
      <c r="D215" s="29" t="s">
        <v>243</v>
      </c>
      <c r="E215" s="130">
        <v>39462</v>
      </c>
      <c r="F215" s="130">
        <v>39463</v>
      </c>
      <c r="G215" s="187">
        <f t="shared" si="6"/>
        <v>1</v>
      </c>
      <c r="H215" s="29" t="s">
        <v>242</v>
      </c>
      <c r="I215" s="29" t="s">
        <v>139</v>
      </c>
      <c r="J215" s="29" t="s">
        <v>225</v>
      </c>
    </row>
    <row r="216" spans="1:10" ht="12.75" customHeight="1">
      <c r="A216" s="32" t="s">
        <v>466</v>
      </c>
      <c r="B216" s="134" t="s">
        <v>5</v>
      </c>
      <c r="C216" s="134" t="s">
        <v>6</v>
      </c>
      <c r="D216" s="32" t="s">
        <v>243</v>
      </c>
      <c r="E216" s="131">
        <v>39506</v>
      </c>
      <c r="F216" s="131">
        <v>39508</v>
      </c>
      <c r="G216" s="192">
        <f t="shared" si="6"/>
        <v>2</v>
      </c>
      <c r="H216" s="32" t="s">
        <v>242</v>
      </c>
      <c r="I216" s="32" t="s">
        <v>139</v>
      </c>
      <c r="J216" s="32" t="s">
        <v>225</v>
      </c>
    </row>
    <row r="217" spans="1:10" ht="12.75" customHeight="1">
      <c r="A217" s="29"/>
      <c r="B217" s="54">
        <f>SUM(IF(FREQUENCY(MATCH(B200:B216,B200:B216,0),MATCH(B200:B216,B200:B216,0))&gt;0,1))</f>
        <v>4</v>
      </c>
      <c r="C217" s="30"/>
      <c r="D217" s="30">
        <f>COUNTA(D200:D216)</f>
        <v>17</v>
      </c>
      <c r="E217" s="30"/>
      <c r="F217" s="30"/>
      <c r="G217" s="191">
        <f>SUM(G200:G216)</f>
        <v>18</v>
      </c>
      <c r="H217" s="29"/>
      <c r="I217" s="29"/>
      <c r="J217" s="43"/>
    </row>
    <row r="218" spans="1:10" ht="12.75" customHeight="1">
      <c r="A218" s="29"/>
      <c r="B218" s="29"/>
      <c r="C218" s="29"/>
      <c r="D218" s="29"/>
      <c r="E218" s="29"/>
      <c r="F218" s="29"/>
      <c r="G218" s="188"/>
      <c r="H218" s="29"/>
      <c r="I218" s="29"/>
      <c r="J218" s="43"/>
    </row>
    <row r="219" spans="1:10" ht="12.75" customHeight="1">
      <c r="A219" s="29" t="s">
        <v>7</v>
      </c>
      <c r="B219" s="29" t="s">
        <v>20</v>
      </c>
      <c r="C219" s="29" t="s">
        <v>21</v>
      </c>
      <c r="D219" s="29" t="s">
        <v>243</v>
      </c>
      <c r="E219" s="130">
        <v>39489</v>
      </c>
      <c r="F219" s="130">
        <v>39490</v>
      </c>
      <c r="G219" s="187">
        <f aca="true" t="shared" si="7" ref="G219:G241">F219-E219</f>
        <v>1</v>
      </c>
      <c r="H219" s="29" t="s">
        <v>242</v>
      </c>
      <c r="I219" s="29" t="s">
        <v>139</v>
      </c>
      <c r="J219" s="29" t="s">
        <v>225</v>
      </c>
    </row>
    <row r="220" spans="1:10" ht="12.75" customHeight="1">
      <c r="A220" s="29" t="s">
        <v>7</v>
      </c>
      <c r="B220" s="29" t="s">
        <v>20</v>
      </c>
      <c r="C220" s="29" t="s">
        <v>21</v>
      </c>
      <c r="D220" s="29" t="s">
        <v>243</v>
      </c>
      <c r="E220" s="130">
        <v>39524</v>
      </c>
      <c r="F220" s="130">
        <v>39525</v>
      </c>
      <c r="G220" s="187">
        <f t="shared" si="7"/>
        <v>1</v>
      </c>
      <c r="H220" s="29" t="s">
        <v>242</v>
      </c>
      <c r="I220" s="29" t="s">
        <v>139</v>
      </c>
      <c r="J220" s="29" t="s">
        <v>225</v>
      </c>
    </row>
    <row r="221" spans="1:10" ht="12.75" customHeight="1">
      <c r="A221" s="29" t="s">
        <v>7</v>
      </c>
      <c r="B221" s="29" t="s">
        <v>20</v>
      </c>
      <c r="C221" s="29" t="s">
        <v>21</v>
      </c>
      <c r="D221" s="29" t="s">
        <v>243</v>
      </c>
      <c r="E221" s="45">
        <v>39651</v>
      </c>
      <c r="F221" s="45">
        <v>39654</v>
      </c>
      <c r="G221" s="188">
        <f t="shared" si="7"/>
        <v>3</v>
      </c>
      <c r="H221" s="29" t="s">
        <v>242</v>
      </c>
      <c r="I221" s="29" t="s">
        <v>139</v>
      </c>
      <c r="J221" s="29" t="s">
        <v>241</v>
      </c>
    </row>
    <row r="222" spans="1:10" ht="12.75" customHeight="1">
      <c r="A222" s="29" t="s">
        <v>7</v>
      </c>
      <c r="B222" s="29" t="s">
        <v>20</v>
      </c>
      <c r="C222" s="29" t="s">
        <v>21</v>
      </c>
      <c r="D222" s="29" t="s">
        <v>243</v>
      </c>
      <c r="E222" s="148">
        <v>39651</v>
      </c>
      <c r="F222" s="148">
        <v>39654</v>
      </c>
      <c r="G222" s="189">
        <f t="shared" si="7"/>
        <v>3</v>
      </c>
      <c r="H222" s="29" t="s">
        <v>242</v>
      </c>
      <c r="I222" s="29" t="s">
        <v>139</v>
      </c>
      <c r="J222" s="29" t="s">
        <v>241</v>
      </c>
    </row>
    <row r="223" spans="1:10" ht="12.75" customHeight="1">
      <c r="A223" s="29" t="s">
        <v>7</v>
      </c>
      <c r="B223" s="29" t="s">
        <v>20</v>
      </c>
      <c r="C223" s="29" t="s">
        <v>21</v>
      </c>
      <c r="D223" s="29" t="s">
        <v>243</v>
      </c>
      <c r="E223" s="130">
        <v>39735</v>
      </c>
      <c r="F223" s="130">
        <v>39736</v>
      </c>
      <c r="G223" s="187">
        <f t="shared" si="7"/>
        <v>1</v>
      </c>
      <c r="H223" s="29" t="s">
        <v>242</v>
      </c>
      <c r="I223" s="29" t="s">
        <v>139</v>
      </c>
      <c r="J223" s="29" t="s">
        <v>225</v>
      </c>
    </row>
    <row r="224" spans="1:10" ht="12.75" customHeight="1">
      <c r="A224" s="29" t="s">
        <v>7</v>
      </c>
      <c r="B224" s="29" t="s">
        <v>20</v>
      </c>
      <c r="C224" s="29" t="s">
        <v>21</v>
      </c>
      <c r="D224" s="29" t="s">
        <v>243</v>
      </c>
      <c r="E224" s="130">
        <v>39765</v>
      </c>
      <c r="F224" s="130">
        <v>39766</v>
      </c>
      <c r="G224" s="187">
        <f t="shared" si="7"/>
        <v>1</v>
      </c>
      <c r="H224" s="29" t="s">
        <v>242</v>
      </c>
      <c r="I224" s="29" t="s">
        <v>139</v>
      </c>
      <c r="J224" s="29" t="s">
        <v>241</v>
      </c>
    </row>
    <row r="225" spans="1:10" ht="12.75" customHeight="1">
      <c r="A225" s="29" t="s">
        <v>7</v>
      </c>
      <c r="B225" s="29" t="s">
        <v>20</v>
      </c>
      <c r="C225" s="29" t="s">
        <v>21</v>
      </c>
      <c r="D225" s="29" t="s">
        <v>243</v>
      </c>
      <c r="E225" s="130">
        <v>39765</v>
      </c>
      <c r="F225" s="130">
        <v>39766</v>
      </c>
      <c r="G225" s="187">
        <f t="shared" si="7"/>
        <v>1</v>
      </c>
      <c r="H225" s="29" t="s">
        <v>242</v>
      </c>
      <c r="I225" s="29" t="s">
        <v>139</v>
      </c>
      <c r="J225" s="29" t="s">
        <v>241</v>
      </c>
    </row>
    <row r="226" spans="1:10" ht="12.75" customHeight="1">
      <c r="A226" s="29" t="s">
        <v>7</v>
      </c>
      <c r="B226" s="29" t="s">
        <v>20</v>
      </c>
      <c r="C226" s="29" t="s">
        <v>21</v>
      </c>
      <c r="D226" s="29" t="s">
        <v>243</v>
      </c>
      <c r="E226" s="130">
        <v>39765</v>
      </c>
      <c r="F226" s="130">
        <v>39766</v>
      </c>
      <c r="G226" s="187">
        <f t="shared" si="7"/>
        <v>1</v>
      </c>
      <c r="H226" s="29" t="s">
        <v>242</v>
      </c>
      <c r="I226" s="29" t="s">
        <v>139</v>
      </c>
      <c r="J226" s="29" t="s">
        <v>241</v>
      </c>
    </row>
    <row r="227" spans="1:10" ht="12.75" customHeight="1">
      <c r="A227" s="29" t="s">
        <v>7</v>
      </c>
      <c r="B227" s="29" t="s">
        <v>20</v>
      </c>
      <c r="C227" s="29" t="s">
        <v>21</v>
      </c>
      <c r="D227" s="29" t="s">
        <v>243</v>
      </c>
      <c r="E227" s="130">
        <v>39765</v>
      </c>
      <c r="F227" s="130">
        <v>39766</v>
      </c>
      <c r="G227" s="187">
        <f t="shared" si="7"/>
        <v>1</v>
      </c>
      <c r="H227" s="29" t="s">
        <v>242</v>
      </c>
      <c r="I227" s="29" t="s">
        <v>139</v>
      </c>
      <c r="J227" s="29" t="s">
        <v>241</v>
      </c>
    </row>
    <row r="228" spans="1:10" ht="12.75" customHeight="1">
      <c r="A228" s="29" t="s">
        <v>7</v>
      </c>
      <c r="B228" s="29" t="s">
        <v>26</v>
      </c>
      <c r="C228" s="29" t="s">
        <v>27</v>
      </c>
      <c r="D228" s="29" t="s">
        <v>243</v>
      </c>
      <c r="E228" s="130">
        <v>39524</v>
      </c>
      <c r="F228" s="130">
        <v>39525</v>
      </c>
      <c r="G228" s="187">
        <f t="shared" si="7"/>
        <v>1</v>
      </c>
      <c r="H228" s="29" t="s">
        <v>242</v>
      </c>
      <c r="I228" s="29" t="s">
        <v>139</v>
      </c>
      <c r="J228" s="29" t="s">
        <v>225</v>
      </c>
    </row>
    <row r="229" spans="1:10" ht="12.75" customHeight="1">
      <c r="A229" s="29" t="s">
        <v>7</v>
      </c>
      <c r="B229" s="29" t="s">
        <v>26</v>
      </c>
      <c r="C229" s="29" t="s">
        <v>27</v>
      </c>
      <c r="D229" s="29" t="s">
        <v>243</v>
      </c>
      <c r="E229" s="130">
        <v>39525</v>
      </c>
      <c r="F229" s="130">
        <v>39526</v>
      </c>
      <c r="G229" s="187">
        <f t="shared" si="7"/>
        <v>1</v>
      </c>
      <c r="H229" s="29" t="s">
        <v>242</v>
      </c>
      <c r="I229" s="29" t="s">
        <v>139</v>
      </c>
      <c r="J229" s="29" t="s">
        <v>225</v>
      </c>
    </row>
    <row r="230" spans="1:10" ht="12.75" customHeight="1">
      <c r="A230" s="29" t="s">
        <v>7</v>
      </c>
      <c r="B230" s="29" t="s">
        <v>26</v>
      </c>
      <c r="C230" s="29" t="s">
        <v>27</v>
      </c>
      <c r="D230" s="29" t="s">
        <v>243</v>
      </c>
      <c r="E230" s="45">
        <v>39573</v>
      </c>
      <c r="F230" s="45">
        <v>39574</v>
      </c>
      <c r="G230" s="188">
        <f t="shared" si="7"/>
        <v>1</v>
      </c>
      <c r="H230" s="29" t="s">
        <v>242</v>
      </c>
      <c r="I230" s="29" t="s">
        <v>139</v>
      </c>
      <c r="J230" s="29" t="s">
        <v>225</v>
      </c>
    </row>
    <row r="231" spans="1:10" ht="12.75" customHeight="1">
      <c r="A231" s="29" t="s">
        <v>7</v>
      </c>
      <c r="B231" s="29" t="s">
        <v>26</v>
      </c>
      <c r="C231" s="29" t="s">
        <v>27</v>
      </c>
      <c r="D231" s="29" t="s">
        <v>243</v>
      </c>
      <c r="E231" s="45">
        <v>39637</v>
      </c>
      <c r="F231" s="45">
        <v>39638</v>
      </c>
      <c r="G231" s="188">
        <f t="shared" si="7"/>
        <v>1</v>
      </c>
      <c r="H231" s="29" t="s">
        <v>242</v>
      </c>
      <c r="I231" s="29" t="s">
        <v>139</v>
      </c>
      <c r="J231" s="29" t="s">
        <v>225</v>
      </c>
    </row>
    <row r="232" spans="1:10" ht="12.75" customHeight="1">
      <c r="A232" s="29" t="s">
        <v>7</v>
      </c>
      <c r="B232" s="29" t="s">
        <v>26</v>
      </c>
      <c r="C232" s="29" t="s">
        <v>27</v>
      </c>
      <c r="D232" s="29" t="s">
        <v>243</v>
      </c>
      <c r="E232" s="45">
        <v>39679</v>
      </c>
      <c r="F232" s="45">
        <v>39680</v>
      </c>
      <c r="G232" s="188">
        <f t="shared" si="7"/>
        <v>1</v>
      </c>
      <c r="H232" s="29" t="s">
        <v>242</v>
      </c>
      <c r="I232" s="29" t="s">
        <v>139</v>
      </c>
      <c r="J232" s="29" t="s">
        <v>225</v>
      </c>
    </row>
    <row r="233" spans="1:10" ht="12.75" customHeight="1">
      <c r="A233" s="29" t="s">
        <v>7</v>
      </c>
      <c r="B233" s="29" t="s">
        <v>26</v>
      </c>
      <c r="C233" s="29" t="s">
        <v>27</v>
      </c>
      <c r="D233" s="29" t="s">
        <v>243</v>
      </c>
      <c r="E233" s="148">
        <v>39679</v>
      </c>
      <c r="F233" s="148">
        <v>39680</v>
      </c>
      <c r="G233" s="189">
        <f t="shared" si="7"/>
        <v>1</v>
      </c>
      <c r="H233" s="29" t="s">
        <v>242</v>
      </c>
      <c r="I233" s="29" t="s">
        <v>139</v>
      </c>
      <c r="J233" s="29" t="s">
        <v>225</v>
      </c>
    </row>
    <row r="234" spans="1:10" ht="12.75" customHeight="1">
      <c r="A234" s="29" t="s">
        <v>7</v>
      </c>
      <c r="B234" s="29" t="s">
        <v>26</v>
      </c>
      <c r="C234" s="29" t="s">
        <v>27</v>
      </c>
      <c r="D234" s="29" t="s">
        <v>243</v>
      </c>
      <c r="E234" s="130">
        <v>39765</v>
      </c>
      <c r="F234" s="130">
        <v>39766</v>
      </c>
      <c r="G234" s="187">
        <f t="shared" si="7"/>
        <v>1</v>
      </c>
      <c r="H234" s="29" t="s">
        <v>242</v>
      </c>
      <c r="I234" s="29" t="s">
        <v>139</v>
      </c>
      <c r="J234" s="29" t="s">
        <v>241</v>
      </c>
    </row>
    <row r="235" spans="1:10" ht="12.75" customHeight="1">
      <c r="A235" s="29" t="s">
        <v>7</v>
      </c>
      <c r="B235" s="29" t="s">
        <v>26</v>
      </c>
      <c r="C235" s="29" t="s">
        <v>27</v>
      </c>
      <c r="D235" s="29" t="s">
        <v>243</v>
      </c>
      <c r="E235" s="130">
        <v>39791</v>
      </c>
      <c r="F235" s="130">
        <v>39792</v>
      </c>
      <c r="G235" s="187">
        <f t="shared" si="7"/>
        <v>1</v>
      </c>
      <c r="H235" s="29" t="s">
        <v>242</v>
      </c>
      <c r="I235" s="29" t="s">
        <v>139</v>
      </c>
      <c r="J235" s="29" t="s">
        <v>225</v>
      </c>
    </row>
    <row r="236" spans="1:10" ht="12.75" customHeight="1">
      <c r="A236" s="29" t="s">
        <v>7</v>
      </c>
      <c r="B236" s="29" t="s">
        <v>26</v>
      </c>
      <c r="C236" s="29" t="s">
        <v>27</v>
      </c>
      <c r="D236" s="29" t="s">
        <v>243</v>
      </c>
      <c r="E236" s="130">
        <v>39791</v>
      </c>
      <c r="F236" s="130">
        <v>39792</v>
      </c>
      <c r="G236" s="187">
        <f t="shared" si="7"/>
        <v>1</v>
      </c>
      <c r="H236" s="29" t="s">
        <v>242</v>
      </c>
      <c r="I236" s="29" t="s">
        <v>139</v>
      </c>
      <c r="J236" s="29" t="s">
        <v>225</v>
      </c>
    </row>
    <row r="237" spans="1:10" ht="12.75" customHeight="1">
      <c r="A237" s="29" t="s">
        <v>7</v>
      </c>
      <c r="B237" s="29" t="s">
        <v>28</v>
      </c>
      <c r="C237" s="29" t="s">
        <v>29</v>
      </c>
      <c r="D237" s="29" t="s">
        <v>243</v>
      </c>
      <c r="E237" s="45">
        <v>39608</v>
      </c>
      <c r="F237" s="45">
        <v>39609</v>
      </c>
      <c r="G237" s="188">
        <f t="shared" si="7"/>
        <v>1</v>
      </c>
      <c r="H237" s="29" t="s">
        <v>242</v>
      </c>
      <c r="I237" s="29" t="s">
        <v>139</v>
      </c>
      <c r="J237" s="29" t="s">
        <v>225</v>
      </c>
    </row>
    <row r="238" spans="1:10" ht="12.75" customHeight="1">
      <c r="A238" s="29" t="s">
        <v>7</v>
      </c>
      <c r="B238" s="29" t="s">
        <v>28</v>
      </c>
      <c r="C238" s="29" t="s">
        <v>29</v>
      </c>
      <c r="D238" s="29" t="s">
        <v>243</v>
      </c>
      <c r="E238" s="148">
        <v>39608</v>
      </c>
      <c r="F238" s="148">
        <v>39609</v>
      </c>
      <c r="G238" s="189">
        <f t="shared" si="7"/>
        <v>1</v>
      </c>
      <c r="H238" s="29" t="s">
        <v>242</v>
      </c>
      <c r="I238" s="29" t="s">
        <v>139</v>
      </c>
      <c r="J238" s="29" t="s">
        <v>225</v>
      </c>
    </row>
    <row r="239" spans="1:10" ht="12.75" customHeight="1">
      <c r="A239" s="29" t="s">
        <v>7</v>
      </c>
      <c r="B239" s="29" t="s">
        <v>28</v>
      </c>
      <c r="C239" s="29" t="s">
        <v>29</v>
      </c>
      <c r="D239" s="29" t="s">
        <v>243</v>
      </c>
      <c r="E239" s="130">
        <v>39765</v>
      </c>
      <c r="F239" s="130">
        <v>39766</v>
      </c>
      <c r="G239" s="187">
        <f t="shared" si="7"/>
        <v>1</v>
      </c>
      <c r="H239" s="29" t="s">
        <v>242</v>
      </c>
      <c r="I239" s="29" t="s">
        <v>139</v>
      </c>
      <c r="J239" s="29" t="s">
        <v>241</v>
      </c>
    </row>
    <row r="240" spans="1:10" ht="12.75" customHeight="1">
      <c r="A240" s="29" t="s">
        <v>7</v>
      </c>
      <c r="B240" s="29" t="s">
        <v>28</v>
      </c>
      <c r="C240" s="29" t="s">
        <v>29</v>
      </c>
      <c r="D240" s="29" t="s">
        <v>243</v>
      </c>
      <c r="E240" s="130">
        <v>39765</v>
      </c>
      <c r="F240" s="130">
        <v>39766</v>
      </c>
      <c r="G240" s="187">
        <f t="shared" si="7"/>
        <v>1</v>
      </c>
      <c r="H240" s="29" t="s">
        <v>242</v>
      </c>
      <c r="I240" s="29" t="s">
        <v>139</v>
      </c>
      <c r="J240" s="29" t="s">
        <v>241</v>
      </c>
    </row>
    <row r="241" spans="1:10" ht="12.75" customHeight="1">
      <c r="A241" s="32" t="s">
        <v>7</v>
      </c>
      <c r="B241" s="32" t="s">
        <v>28</v>
      </c>
      <c r="C241" s="32" t="s">
        <v>29</v>
      </c>
      <c r="D241" s="32" t="s">
        <v>243</v>
      </c>
      <c r="E241" s="131">
        <v>39765</v>
      </c>
      <c r="F241" s="131">
        <v>39766</v>
      </c>
      <c r="G241" s="192">
        <f t="shared" si="7"/>
        <v>1</v>
      </c>
      <c r="H241" s="29" t="s">
        <v>242</v>
      </c>
      <c r="I241" s="32" t="s">
        <v>139</v>
      </c>
      <c r="J241" s="32" t="s">
        <v>241</v>
      </c>
    </row>
    <row r="242" spans="1:10" ht="12.75" customHeight="1">
      <c r="A242" s="29"/>
      <c r="B242" s="54">
        <f>SUM(IF(FREQUENCY(MATCH(B219:B241,B219:B241,0),MATCH(B219:B241,B219:B241,0))&gt;0,1))</f>
        <v>3</v>
      </c>
      <c r="C242" s="30"/>
      <c r="D242" s="30">
        <f>COUNTA(D219:D241)</f>
        <v>23</v>
      </c>
      <c r="E242" s="30"/>
      <c r="F242" s="30"/>
      <c r="G242" s="191">
        <f>SUM(G219:G241)</f>
        <v>27</v>
      </c>
      <c r="H242" s="29"/>
      <c r="I242" s="29"/>
      <c r="J242" s="43"/>
    </row>
    <row r="243" spans="1:10" ht="12.75" customHeight="1">
      <c r="A243" s="29"/>
      <c r="B243" s="29"/>
      <c r="C243" s="29"/>
      <c r="D243" s="29"/>
      <c r="E243" s="29"/>
      <c r="F243" s="29"/>
      <c r="G243" s="188"/>
      <c r="H243" s="29"/>
      <c r="I243" s="29"/>
      <c r="J243" s="43"/>
    </row>
    <row r="244" spans="1:10" ht="12.75" customHeight="1">
      <c r="A244" s="29" t="s">
        <v>32</v>
      </c>
      <c r="B244" s="29" t="s">
        <v>33</v>
      </c>
      <c r="C244" s="29" t="s">
        <v>34</v>
      </c>
      <c r="D244" s="29" t="s">
        <v>243</v>
      </c>
      <c r="E244" s="130">
        <v>39518</v>
      </c>
      <c r="F244" s="130">
        <v>39519</v>
      </c>
      <c r="G244" s="187">
        <f aca="true" t="shared" si="8" ref="G244:G307">F244-E244</f>
        <v>1</v>
      </c>
      <c r="H244" s="29" t="s">
        <v>242</v>
      </c>
      <c r="I244" s="29" t="s">
        <v>139</v>
      </c>
      <c r="J244" s="29" t="s">
        <v>241</v>
      </c>
    </row>
    <row r="245" spans="1:10" ht="12.75" customHeight="1">
      <c r="A245" s="29" t="s">
        <v>32</v>
      </c>
      <c r="B245" s="29" t="s">
        <v>33</v>
      </c>
      <c r="C245" s="29" t="s">
        <v>34</v>
      </c>
      <c r="D245" s="29" t="s">
        <v>243</v>
      </c>
      <c r="E245" s="130">
        <v>39518</v>
      </c>
      <c r="F245" s="130">
        <v>39519</v>
      </c>
      <c r="G245" s="187">
        <f t="shared" si="8"/>
        <v>1</v>
      </c>
      <c r="H245" s="29" t="s">
        <v>242</v>
      </c>
      <c r="I245" s="29" t="s">
        <v>139</v>
      </c>
      <c r="J245" s="29" t="s">
        <v>241</v>
      </c>
    </row>
    <row r="246" spans="1:10" ht="12.75" customHeight="1">
      <c r="A246" s="29" t="s">
        <v>32</v>
      </c>
      <c r="B246" s="29" t="s">
        <v>33</v>
      </c>
      <c r="C246" s="29" t="s">
        <v>34</v>
      </c>
      <c r="D246" s="29" t="s">
        <v>243</v>
      </c>
      <c r="E246" s="130">
        <v>39518</v>
      </c>
      <c r="F246" s="130">
        <v>39519</v>
      </c>
      <c r="G246" s="187">
        <f t="shared" si="8"/>
        <v>1</v>
      </c>
      <c r="H246" s="29" t="s">
        <v>242</v>
      </c>
      <c r="I246" s="29" t="s">
        <v>139</v>
      </c>
      <c r="J246" s="29" t="s">
        <v>241</v>
      </c>
    </row>
    <row r="247" spans="1:10" ht="12.75" customHeight="1">
      <c r="A247" s="29" t="s">
        <v>32</v>
      </c>
      <c r="B247" s="29" t="s">
        <v>33</v>
      </c>
      <c r="C247" s="29" t="s">
        <v>34</v>
      </c>
      <c r="D247" s="29" t="s">
        <v>243</v>
      </c>
      <c r="E247" s="130">
        <v>39519</v>
      </c>
      <c r="F247" s="130">
        <v>39520</v>
      </c>
      <c r="G247" s="187">
        <f t="shared" si="8"/>
        <v>1</v>
      </c>
      <c r="H247" s="29" t="s">
        <v>242</v>
      </c>
      <c r="I247" s="29" t="s">
        <v>139</v>
      </c>
      <c r="J247" s="29" t="s">
        <v>225</v>
      </c>
    </row>
    <row r="248" spans="1:10" ht="12.75" customHeight="1">
      <c r="A248" s="29" t="s">
        <v>32</v>
      </c>
      <c r="B248" s="29" t="s">
        <v>33</v>
      </c>
      <c r="C248" s="29" t="s">
        <v>34</v>
      </c>
      <c r="D248" s="29" t="s">
        <v>243</v>
      </c>
      <c r="E248" s="130">
        <v>39520</v>
      </c>
      <c r="F248" s="130">
        <v>39521</v>
      </c>
      <c r="G248" s="187">
        <f t="shared" si="8"/>
        <v>1</v>
      </c>
      <c r="H248" s="29" t="s">
        <v>242</v>
      </c>
      <c r="I248" s="29" t="s">
        <v>139</v>
      </c>
      <c r="J248" s="29" t="s">
        <v>225</v>
      </c>
    </row>
    <row r="249" spans="1:10" ht="12.75" customHeight="1">
      <c r="A249" s="29" t="s">
        <v>32</v>
      </c>
      <c r="B249" s="29" t="s">
        <v>33</v>
      </c>
      <c r="C249" s="29" t="s">
        <v>34</v>
      </c>
      <c r="D249" s="29" t="s">
        <v>243</v>
      </c>
      <c r="E249" s="130">
        <v>39521</v>
      </c>
      <c r="F249" s="130">
        <v>39522</v>
      </c>
      <c r="G249" s="187">
        <f t="shared" si="8"/>
        <v>1</v>
      </c>
      <c r="H249" s="29" t="s">
        <v>242</v>
      </c>
      <c r="I249" s="29" t="s">
        <v>139</v>
      </c>
      <c r="J249" s="29" t="s">
        <v>225</v>
      </c>
    </row>
    <row r="250" spans="1:10" ht="12.75" customHeight="1">
      <c r="A250" s="29" t="s">
        <v>32</v>
      </c>
      <c r="B250" s="29" t="s">
        <v>33</v>
      </c>
      <c r="C250" s="29" t="s">
        <v>34</v>
      </c>
      <c r="D250" s="29" t="s">
        <v>243</v>
      </c>
      <c r="E250" s="130">
        <v>39532</v>
      </c>
      <c r="F250" s="130">
        <v>39533</v>
      </c>
      <c r="G250" s="187">
        <f t="shared" si="8"/>
        <v>1</v>
      </c>
      <c r="H250" s="29" t="s">
        <v>242</v>
      </c>
      <c r="I250" s="29" t="s">
        <v>139</v>
      </c>
      <c r="J250" s="29" t="s">
        <v>225</v>
      </c>
    </row>
    <row r="251" spans="1:10" ht="12.75" customHeight="1">
      <c r="A251" s="29" t="s">
        <v>32</v>
      </c>
      <c r="B251" s="29" t="s">
        <v>33</v>
      </c>
      <c r="C251" s="29" t="s">
        <v>34</v>
      </c>
      <c r="D251" s="29" t="s">
        <v>243</v>
      </c>
      <c r="E251" s="130">
        <v>39567</v>
      </c>
      <c r="F251" s="130">
        <v>39568</v>
      </c>
      <c r="G251" s="187">
        <f t="shared" si="8"/>
        <v>1</v>
      </c>
      <c r="H251" s="29" t="s">
        <v>242</v>
      </c>
      <c r="I251" s="29" t="s">
        <v>139</v>
      </c>
      <c r="J251" s="29" t="s">
        <v>225</v>
      </c>
    </row>
    <row r="252" spans="1:10" ht="12.75" customHeight="1">
      <c r="A252" s="29" t="s">
        <v>32</v>
      </c>
      <c r="B252" s="29" t="s">
        <v>33</v>
      </c>
      <c r="C252" s="29" t="s">
        <v>34</v>
      </c>
      <c r="D252" s="29" t="s">
        <v>243</v>
      </c>
      <c r="E252" s="45">
        <v>39568</v>
      </c>
      <c r="F252" s="45">
        <v>39569</v>
      </c>
      <c r="G252" s="188">
        <f t="shared" si="8"/>
        <v>1</v>
      </c>
      <c r="H252" s="29" t="s">
        <v>242</v>
      </c>
      <c r="I252" s="29" t="s">
        <v>139</v>
      </c>
      <c r="J252" s="29" t="s">
        <v>241</v>
      </c>
    </row>
    <row r="253" spans="1:10" ht="12.75" customHeight="1">
      <c r="A253" s="29" t="s">
        <v>32</v>
      </c>
      <c r="B253" s="29" t="s">
        <v>33</v>
      </c>
      <c r="C253" s="29" t="s">
        <v>34</v>
      </c>
      <c r="D253" s="29" t="s">
        <v>243</v>
      </c>
      <c r="E253" s="45">
        <v>39574</v>
      </c>
      <c r="F253" s="45">
        <v>39575</v>
      </c>
      <c r="G253" s="188">
        <f t="shared" si="8"/>
        <v>1</v>
      </c>
      <c r="H253" s="29" t="s">
        <v>242</v>
      </c>
      <c r="I253" s="29" t="s">
        <v>139</v>
      </c>
      <c r="J253" s="29" t="s">
        <v>225</v>
      </c>
    </row>
    <row r="254" spans="1:10" ht="12.75" customHeight="1">
      <c r="A254" s="29" t="s">
        <v>32</v>
      </c>
      <c r="B254" s="29" t="s">
        <v>33</v>
      </c>
      <c r="C254" s="29" t="s">
        <v>34</v>
      </c>
      <c r="D254" s="29" t="s">
        <v>243</v>
      </c>
      <c r="E254" s="148">
        <v>39574</v>
      </c>
      <c r="F254" s="148">
        <v>39575</v>
      </c>
      <c r="G254" s="189">
        <f t="shared" si="8"/>
        <v>1</v>
      </c>
      <c r="H254" s="29" t="s">
        <v>242</v>
      </c>
      <c r="I254" s="29" t="s">
        <v>139</v>
      </c>
      <c r="J254" s="29" t="s">
        <v>225</v>
      </c>
    </row>
    <row r="255" spans="1:10" ht="12.75" customHeight="1">
      <c r="A255" s="29" t="s">
        <v>32</v>
      </c>
      <c r="B255" s="29" t="s">
        <v>33</v>
      </c>
      <c r="C255" s="29" t="s">
        <v>34</v>
      </c>
      <c r="D255" s="29" t="s">
        <v>243</v>
      </c>
      <c r="E255" s="45">
        <v>39588</v>
      </c>
      <c r="F255" s="45">
        <v>39589</v>
      </c>
      <c r="G255" s="188">
        <f t="shared" si="8"/>
        <v>1</v>
      </c>
      <c r="H255" s="29" t="s">
        <v>242</v>
      </c>
      <c r="I255" s="29" t="s">
        <v>139</v>
      </c>
      <c r="J255" s="29" t="s">
        <v>225</v>
      </c>
    </row>
    <row r="256" spans="1:10" ht="12.75" customHeight="1">
      <c r="A256" s="29" t="s">
        <v>32</v>
      </c>
      <c r="B256" s="29" t="s">
        <v>33</v>
      </c>
      <c r="C256" s="29" t="s">
        <v>34</v>
      </c>
      <c r="D256" s="29" t="s">
        <v>243</v>
      </c>
      <c r="E256" s="45">
        <v>39589</v>
      </c>
      <c r="F256" s="45">
        <v>39590</v>
      </c>
      <c r="G256" s="188">
        <f t="shared" si="8"/>
        <v>1</v>
      </c>
      <c r="H256" s="29" t="s">
        <v>242</v>
      </c>
      <c r="I256" s="29" t="s">
        <v>139</v>
      </c>
      <c r="J256" s="29" t="s">
        <v>225</v>
      </c>
    </row>
    <row r="257" spans="1:10" ht="12.75" customHeight="1">
      <c r="A257" s="29" t="s">
        <v>32</v>
      </c>
      <c r="B257" s="29" t="s">
        <v>33</v>
      </c>
      <c r="C257" s="29" t="s">
        <v>34</v>
      </c>
      <c r="D257" s="29" t="s">
        <v>243</v>
      </c>
      <c r="E257" s="45">
        <v>39616</v>
      </c>
      <c r="F257" s="45">
        <v>39617</v>
      </c>
      <c r="G257" s="188">
        <f t="shared" si="8"/>
        <v>1</v>
      </c>
      <c r="H257" s="29" t="s">
        <v>242</v>
      </c>
      <c r="I257" s="29" t="s">
        <v>139</v>
      </c>
      <c r="J257" s="29" t="s">
        <v>225</v>
      </c>
    </row>
    <row r="258" spans="1:10" ht="12.75" customHeight="1">
      <c r="A258" s="29" t="s">
        <v>32</v>
      </c>
      <c r="B258" s="29" t="s">
        <v>33</v>
      </c>
      <c r="C258" s="29" t="s">
        <v>34</v>
      </c>
      <c r="D258" s="29" t="s">
        <v>243</v>
      </c>
      <c r="E258" s="148">
        <v>39616</v>
      </c>
      <c r="F258" s="148">
        <v>39617</v>
      </c>
      <c r="G258" s="189">
        <f t="shared" si="8"/>
        <v>1</v>
      </c>
      <c r="H258" s="29" t="s">
        <v>242</v>
      </c>
      <c r="I258" s="29" t="s">
        <v>139</v>
      </c>
      <c r="J258" s="29" t="s">
        <v>225</v>
      </c>
    </row>
    <row r="259" spans="1:10" ht="12.75" customHeight="1">
      <c r="A259" s="29" t="s">
        <v>32</v>
      </c>
      <c r="B259" s="29" t="s">
        <v>33</v>
      </c>
      <c r="C259" s="29" t="s">
        <v>34</v>
      </c>
      <c r="D259" s="29" t="s">
        <v>243</v>
      </c>
      <c r="E259" s="45">
        <v>39637</v>
      </c>
      <c r="F259" s="45">
        <v>39638</v>
      </c>
      <c r="G259" s="188">
        <f t="shared" si="8"/>
        <v>1</v>
      </c>
      <c r="H259" s="29" t="s">
        <v>242</v>
      </c>
      <c r="I259" s="29" t="s">
        <v>139</v>
      </c>
      <c r="J259" s="29" t="s">
        <v>241</v>
      </c>
    </row>
    <row r="260" spans="1:10" ht="12.75" customHeight="1">
      <c r="A260" s="29" t="s">
        <v>32</v>
      </c>
      <c r="B260" s="29" t="s">
        <v>33</v>
      </c>
      <c r="C260" s="29" t="s">
        <v>34</v>
      </c>
      <c r="D260" s="29" t="s">
        <v>243</v>
      </c>
      <c r="E260" s="148">
        <v>39637</v>
      </c>
      <c r="F260" s="148">
        <v>39638</v>
      </c>
      <c r="G260" s="189">
        <f t="shared" si="8"/>
        <v>1</v>
      </c>
      <c r="H260" s="29" t="s">
        <v>242</v>
      </c>
      <c r="I260" s="29" t="s">
        <v>139</v>
      </c>
      <c r="J260" s="29" t="s">
        <v>241</v>
      </c>
    </row>
    <row r="261" spans="1:10" ht="12.75" customHeight="1">
      <c r="A261" s="29" t="s">
        <v>32</v>
      </c>
      <c r="B261" s="29" t="s">
        <v>33</v>
      </c>
      <c r="C261" s="29" t="s">
        <v>34</v>
      </c>
      <c r="D261" s="29" t="s">
        <v>243</v>
      </c>
      <c r="E261" s="148">
        <v>39637</v>
      </c>
      <c r="F261" s="148">
        <v>39638</v>
      </c>
      <c r="G261" s="189">
        <f t="shared" si="8"/>
        <v>1</v>
      </c>
      <c r="H261" s="29" t="s">
        <v>242</v>
      </c>
      <c r="I261" s="29" t="s">
        <v>139</v>
      </c>
      <c r="J261" s="29" t="s">
        <v>241</v>
      </c>
    </row>
    <row r="262" spans="1:10" ht="12.75" customHeight="1">
      <c r="A262" s="29" t="s">
        <v>32</v>
      </c>
      <c r="B262" s="29" t="s">
        <v>33</v>
      </c>
      <c r="C262" s="29" t="s">
        <v>34</v>
      </c>
      <c r="D262" s="29" t="s">
        <v>243</v>
      </c>
      <c r="E262" s="45">
        <v>39638</v>
      </c>
      <c r="F262" s="45">
        <v>39639</v>
      </c>
      <c r="G262" s="188">
        <f t="shared" si="8"/>
        <v>1</v>
      </c>
      <c r="H262" s="29" t="s">
        <v>242</v>
      </c>
      <c r="I262" s="29" t="s">
        <v>139</v>
      </c>
      <c r="J262" s="29" t="s">
        <v>241</v>
      </c>
    </row>
    <row r="263" spans="1:10" ht="12.75" customHeight="1">
      <c r="A263" s="29" t="s">
        <v>32</v>
      </c>
      <c r="B263" s="29" t="s">
        <v>33</v>
      </c>
      <c r="C263" s="29" t="s">
        <v>34</v>
      </c>
      <c r="D263" s="29" t="s">
        <v>243</v>
      </c>
      <c r="E263" s="45">
        <v>39639</v>
      </c>
      <c r="F263" s="45">
        <v>39640</v>
      </c>
      <c r="G263" s="188">
        <f t="shared" si="8"/>
        <v>1</v>
      </c>
      <c r="H263" s="29" t="s">
        <v>242</v>
      </c>
      <c r="I263" s="29" t="s">
        <v>139</v>
      </c>
      <c r="J263" s="29" t="s">
        <v>241</v>
      </c>
    </row>
    <row r="264" spans="1:10" ht="12.75" customHeight="1">
      <c r="A264" s="29" t="s">
        <v>32</v>
      </c>
      <c r="B264" s="29" t="s">
        <v>33</v>
      </c>
      <c r="C264" s="29" t="s">
        <v>34</v>
      </c>
      <c r="D264" s="29" t="s">
        <v>243</v>
      </c>
      <c r="E264" s="45">
        <v>39679</v>
      </c>
      <c r="F264" s="45">
        <v>39680</v>
      </c>
      <c r="G264" s="188">
        <f t="shared" si="8"/>
        <v>1</v>
      </c>
      <c r="H264" s="29" t="s">
        <v>242</v>
      </c>
      <c r="I264" s="29" t="s">
        <v>139</v>
      </c>
      <c r="J264" s="29" t="s">
        <v>241</v>
      </c>
    </row>
    <row r="265" spans="1:10" ht="12.75" customHeight="1">
      <c r="A265" s="29" t="s">
        <v>32</v>
      </c>
      <c r="B265" s="29" t="s">
        <v>33</v>
      </c>
      <c r="C265" s="29" t="s">
        <v>34</v>
      </c>
      <c r="D265" s="29" t="s">
        <v>243</v>
      </c>
      <c r="E265" s="148">
        <v>39679</v>
      </c>
      <c r="F265" s="148">
        <v>39680</v>
      </c>
      <c r="G265" s="189">
        <f t="shared" si="8"/>
        <v>1</v>
      </c>
      <c r="H265" s="29" t="s">
        <v>242</v>
      </c>
      <c r="I265" s="29" t="s">
        <v>139</v>
      </c>
      <c r="J265" s="29" t="s">
        <v>241</v>
      </c>
    </row>
    <row r="266" spans="1:10" ht="12.75" customHeight="1">
      <c r="A266" s="29" t="s">
        <v>32</v>
      </c>
      <c r="B266" s="29" t="s">
        <v>33</v>
      </c>
      <c r="C266" s="29" t="s">
        <v>34</v>
      </c>
      <c r="D266" s="29" t="s">
        <v>243</v>
      </c>
      <c r="E266" s="148">
        <v>39679</v>
      </c>
      <c r="F266" s="148">
        <v>39680</v>
      </c>
      <c r="G266" s="189">
        <f t="shared" si="8"/>
        <v>1</v>
      </c>
      <c r="H266" s="29" t="s">
        <v>242</v>
      </c>
      <c r="I266" s="29" t="s">
        <v>139</v>
      </c>
      <c r="J266" s="29" t="s">
        <v>241</v>
      </c>
    </row>
    <row r="267" spans="1:10" ht="12.75" customHeight="1">
      <c r="A267" s="29" t="s">
        <v>32</v>
      </c>
      <c r="B267" s="29" t="s">
        <v>33</v>
      </c>
      <c r="C267" s="29" t="s">
        <v>34</v>
      </c>
      <c r="D267" s="29" t="s">
        <v>243</v>
      </c>
      <c r="E267" s="45">
        <v>39686</v>
      </c>
      <c r="F267" s="45">
        <v>39687</v>
      </c>
      <c r="G267" s="188">
        <f t="shared" si="8"/>
        <v>1</v>
      </c>
      <c r="H267" s="29" t="s">
        <v>242</v>
      </c>
      <c r="I267" s="29" t="s">
        <v>139</v>
      </c>
      <c r="J267" s="29" t="s">
        <v>225</v>
      </c>
    </row>
    <row r="268" spans="1:10" ht="12.75" customHeight="1">
      <c r="A268" s="29" t="s">
        <v>32</v>
      </c>
      <c r="B268" s="29" t="s">
        <v>33</v>
      </c>
      <c r="C268" s="29" t="s">
        <v>34</v>
      </c>
      <c r="D268" s="29" t="s">
        <v>243</v>
      </c>
      <c r="E268" s="45">
        <v>39687</v>
      </c>
      <c r="F268" s="45">
        <v>39688</v>
      </c>
      <c r="G268" s="188">
        <f t="shared" si="8"/>
        <v>1</v>
      </c>
      <c r="H268" s="29" t="s">
        <v>242</v>
      </c>
      <c r="I268" s="29" t="s">
        <v>139</v>
      </c>
      <c r="J268" s="29" t="s">
        <v>225</v>
      </c>
    </row>
    <row r="269" spans="1:10" ht="12.75" customHeight="1">
      <c r="A269" s="29" t="s">
        <v>32</v>
      </c>
      <c r="B269" s="29" t="s">
        <v>33</v>
      </c>
      <c r="C269" s="29" t="s">
        <v>34</v>
      </c>
      <c r="D269" s="29" t="s">
        <v>243</v>
      </c>
      <c r="E269" s="45">
        <v>39688</v>
      </c>
      <c r="F269" s="45">
        <v>39694</v>
      </c>
      <c r="G269" s="188">
        <f t="shared" si="8"/>
        <v>6</v>
      </c>
      <c r="H269" s="29" t="s">
        <v>242</v>
      </c>
      <c r="I269" s="29" t="s">
        <v>139</v>
      </c>
      <c r="J269" s="29" t="s">
        <v>225</v>
      </c>
    </row>
    <row r="270" spans="1:10" ht="12.75" customHeight="1">
      <c r="A270" s="29" t="s">
        <v>32</v>
      </c>
      <c r="B270" s="29" t="s">
        <v>33</v>
      </c>
      <c r="C270" s="29" t="s">
        <v>34</v>
      </c>
      <c r="D270" s="29" t="s">
        <v>243</v>
      </c>
      <c r="E270" s="45">
        <v>39700</v>
      </c>
      <c r="F270" s="45">
        <v>39707</v>
      </c>
      <c r="G270" s="188">
        <f t="shared" si="8"/>
        <v>7</v>
      </c>
      <c r="H270" s="29" t="s">
        <v>242</v>
      </c>
      <c r="I270" s="29" t="s">
        <v>139</v>
      </c>
      <c r="J270" s="29" t="s">
        <v>225</v>
      </c>
    </row>
    <row r="271" spans="1:10" ht="12.75" customHeight="1">
      <c r="A271" s="29" t="s">
        <v>32</v>
      </c>
      <c r="B271" s="29" t="s">
        <v>33</v>
      </c>
      <c r="C271" s="29" t="s">
        <v>34</v>
      </c>
      <c r="D271" s="29" t="s">
        <v>243</v>
      </c>
      <c r="E271" s="45">
        <v>39714</v>
      </c>
      <c r="F271" s="45">
        <v>39715</v>
      </c>
      <c r="G271" s="188">
        <f t="shared" si="8"/>
        <v>1</v>
      </c>
      <c r="H271" s="29" t="s">
        <v>242</v>
      </c>
      <c r="I271" s="29" t="s">
        <v>139</v>
      </c>
      <c r="J271" s="29" t="s">
        <v>241</v>
      </c>
    </row>
    <row r="272" spans="1:10" ht="12.75" customHeight="1">
      <c r="A272" s="29" t="s">
        <v>32</v>
      </c>
      <c r="B272" s="29" t="s">
        <v>33</v>
      </c>
      <c r="C272" s="29" t="s">
        <v>34</v>
      </c>
      <c r="D272" s="29" t="s">
        <v>243</v>
      </c>
      <c r="E272" s="45">
        <v>39715</v>
      </c>
      <c r="F272" s="45">
        <v>39716</v>
      </c>
      <c r="G272" s="188">
        <f t="shared" si="8"/>
        <v>1</v>
      </c>
      <c r="H272" s="29" t="s">
        <v>242</v>
      </c>
      <c r="I272" s="29" t="s">
        <v>139</v>
      </c>
      <c r="J272" s="29" t="s">
        <v>241</v>
      </c>
    </row>
    <row r="273" spans="1:10" ht="12.75" customHeight="1">
      <c r="A273" s="29" t="s">
        <v>32</v>
      </c>
      <c r="B273" s="29" t="s">
        <v>33</v>
      </c>
      <c r="C273" s="29" t="s">
        <v>34</v>
      </c>
      <c r="D273" s="29" t="s">
        <v>243</v>
      </c>
      <c r="E273" s="130">
        <v>39791</v>
      </c>
      <c r="F273" s="130">
        <v>39792</v>
      </c>
      <c r="G273" s="187">
        <f t="shared" si="8"/>
        <v>1</v>
      </c>
      <c r="H273" s="29" t="s">
        <v>242</v>
      </c>
      <c r="I273" s="29" t="s">
        <v>139</v>
      </c>
      <c r="J273" s="29" t="s">
        <v>241</v>
      </c>
    </row>
    <row r="274" spans="1:10" ht="12.75" customHeight="1">
      <c r="A274" s="29" t="s">
        <v>32</v>
      </c>
      <c r="B274" s="29" t="s">
        <v>33</v>
      </c>
      <c r="C274" s="29" t="s">
        <v>34</v>
      </c>
      <c r="D274" s="29" t="s">
        <v>243</v>
      </c>
      <c r="E274" s="130">
        <v>39792</v>
      </c>
      <c r="F274" s="130">
        <v>39793</v>
      </c>
      <c r="G274" s="187">
        <f t="shared" si="8"/>
        <v>1</v>
      </c>
      <c r="H274" s="29" t="s">
        <v>242</v>
      </c>
      <c r="I274" s="29" t="s">
        <v>139</v>
      </c>
      <c r="J274" s="29" t="s">
        <v>241</v>
      </c>
    </row>
    <row r="275" spans="1:10" ht="12.75" customHeight="1">
      <c r="A275" s="29" t="s">
        <v>32</v>
      </c>
      <c r="B275" s="29" t="s">
        <v>33</v>
      </c>
      <c r="C275" s="29" t="s">
        <v>34</v>
      </c>
      <c r="D275" s="29" t="s">
        <v>243</v>
      </c>
      <c r="E275" s="130">
        <v>39803</v>
      </c>
      <c r="F275" s="130">
        <v>39804</v>
      </c>
      <c r="G275" s="187">
        <f t="shared" si="8"/>
        <v>1</v>
      </c>
      <c r="H275" s="29" t="s">
        <v>242</v>
      </c>
      <c r="I275" s="29" t="s">
        <v>139</v>
      </c>
      <c r="J275" s="29" t="s">
        <v>241</v>
      </c>
    </row>
    <row r="276" spans="1:10" ht="12.75" customHeight="1">
      <c r="A276" s="29" t="s">
        <v>32</v>
      </c>
      <c r="B276" s="29" t="s">
        <v>35</v>
      </c>
      <c r="C276" s="29" t="s">
        <v>36</v>
      </c>
      <c r="D276" s="29" t="s">
        <v>243</v>
      </c>
      <c r="E276" s="130">
        <v>39490</v>
      </c>
      <c r="F276" s="130">
        <v>39491</v>
      </c>
      <c r="G276" s="187">
        <f t="shared" si="8"/>
        <v>1</v>
      </c>
      <c r="H276" s="29" t="s">
        <v>242</v>
      </c>
      <c r="I276" s="29" t="s">
        <v>139</v>
      </c>
      <c r="J276" s="29" t="s">
        <v>241</v>
      </c>
    </row>
    <row r="277" spans="1:10" ht="12.75" customHeight="1">
      <c r="A277" s="29" t="s">
        <v>32</v>
      </c>
      <c r="B277" s="29" t="s">
        <v>35</v>
      </c>
      <c r="C277" s="29" t="s">
        <v>36</v>
      </c>
      <c r="D277" s="29" t="s">
        <v>243</v>
      </c>
      <c r="E277" s="130">
        <v>39504</v>
      </c>
      <c r="F277" s="130">
        <v>39505</v>
      </c>
      <c r="G277" s="187">
        <f t="shared" si="8"/>
        <v>1</v>
      </c>
      <c r="H277" s="29" t="s">
        <v>242</v>
      </c>
      <c r="I277" s="29" t="s">
        <v>139</v>
      </c>
      <c r="J277" s="29" t="s">
        <v>241</v>
      </c>
    </row>
    <row r="278" spans="1:10" ht="12.75" customHeight="1">
      <c r="A278" s="29" t="s">
        <v>32</v>
      </c>
      <c r="B278" s="29" t="s">
        <v>35</v>
      </c>
      <c r="C278" s="29" t="s">
        <v>36</v>
      </c>
      <c r="D278" s="29" t="s">
        <v>243</v>
      </c>
      <c r="E278" s="130">
        <v>39518</v>
      </c>
      <c r="F278" s="130">
        <v>39519</v>
      </c>
      <c r="G278" s="187">
        <f t="shared" si="8"/>
        <v>1</v>
      </c>
      <c r="H278" s="29" t="s">
        <v>242</v>
      </c>
      <c r="I278" s="29" t="s">
        <v>139</v>
      </c>
      <c r="J278" s="29" t="s">
        <v>241</v>
      </c>
    </row>
    <row r="279" spans="1:10" ht="12.75" customHeight="1">
      <c r="A279" s="29" t="s">
        <v>32</v>
      </c>
      <c r="B279" s="29" t="s">
        <v>41</v>
      </c>
      <c r="C279" s="29" t="s">
        <v>42</v>
      </c>
      <c r="D279" s="29" t="s">
        <v>243</v>
      </c>
      <c r="E279" s="130">
        <v>39504</v>
      </c>
      <c r="F279" s="130">
        <v>39505</v>
      </c>
      <c r="G279" s="187">
        <f t="shared" si="8"/>
        <v>1</v>
      </c>
      <c r="H279" s="29" t="s">
        <v>242</v>
      </c>
      <c r="I279" s="29" t="s">
        <v>139</v>
      </c>
      <c r="J279" s="29" t="s">
        <v>225</v>
      </c>
    </row>
    <row r="280" spans="1:10" ht="12.75" customHeight="1">
      <c r="A280" s="29" t="s">
        <v>32</v>
      </c>
      <c r="B280" s="29" t="s">
        <v>41</v>
      </c>
      <c r="C280" s="29" t="s">
        <v>42</v>
      </c>
      <c r="D280" s="29" t="s">
        <v>243</v>
      </c>
      <c r="E280" s="130">
        <v>39518</v>
      </c>
      <c r="F280" s="130">
        <v>39519</v>
      </c>
      <c r="G280" s="187">
        <f t="shared" si="8"/>
        <v>1</v>
      </c>
      <c r="H280" s="29" t="s">
        <v>242</v>
      </c>
      <c r="I280" s="29" t="s">
        <v>139</v>
      </c>
      <c r="J280" s="29" t="s">
        <v>241</v>
      </c>
    </row>
    <row r="281" spans="1:10" ht="12.75" customHeight="1">
      <c r="A281" s="29" t="s">
        <v>32</v>
      </c>
      <c r="B281" s="29" t="s">
        <v>41</v>
      </c>
      <c r="C281" s="29" t="s">
        <v>42</v>
      </c>
      <c r="D281" s="29" t="s">
        <v>243</v>
      </c>
      <c r="E281" s="45">
        <v>39574</v>
      </c>
      <c r="F281" s="45">
        <v>39575</v>
      </c>
      <c r="G281" s="188">
        <f t="shared" si="8"/>
        <v>1</v>
      </c>
      <c r="H281" s="29" t="s">
        <v>242</v>
      </c>
      <c r="I281" s="29" t="s">
        <v>139</v>
      </c>
      <c r="J281" s="29" t="s">
        <v>225</v>
      </c>
    </row>
    <row r="282" spans="1:10" ht="12.75" customHeight="1">
      <c r="A282" s="29" t="s">
        <v>32</v>
      </c>
      <c r="B282" s="29" t="s">
        <v>41</v>
      </c>
      <c r="C282" s="29" t="s">
        <v>42</v>
      </c>
      <c r="D282" s="29" t="s">
        <v>243</v>
      </c>
      <c r="E282" s="45">
        <v>39637</v>
      </c>
      <c r="F282" s="45">
        <v>39638</v>
      </c>
      <c r="G282" s="188">
        <f t="shared" si="8"/>
        <v>1</v>
      </c>
      <c r="H282" s="29" t="s">
        <v>242</v>
      </c>
      <c r="I282" s="29" t="s">
        <v>139</v>
      </c>
      <c r="J282" s="29" t="s">
        <v>241</v>
      </c>
    </row>
    <row r="283" spans="1:10" ht="12.75" customHeight="1">
      <c r="A283" s="29" t="s">
        <v>32</v>
      </c>
      <c r="B283" s="29" t="s">
        <v>41</v>
      </c>
      <c r="C283" s="29" t="s">
        <v>42</v>
      </c>
      <c r="D283" s="29" t="s">
        <v>243</v>
      </c>
      <c r="E283" s="148">
        <v>39637</v>
      </c>
      <c r="F283" s="148">
        <v>39638</v>
      </c>
      <c r="G283" s="189">
        <f t="shared" si="8"/>
        <v>1</v>
      </c>
      <c r="H283" s="29" t="s">
        <v>242</v>
      </c>
      <c r="I283" s="29" t="s">
        <v>139</v>
      </c>
      <c r="J283" s="29" t="s">
        <v>241</v>
      </c>
    </row>
    <row r="284" spans="1:10" ht="12.75" customHeight="1">
      <c r="A284" s="29" t="s">
        <v>32</v>
      </c>
      <c r="B284" s="29" t="s">
        <v>41</v>
      </c>
      <c r="C284" s="29" t="s">
        <v>42</v>
      </c>
      <c r="D284" s="29" t="s">
        <v>243</v>
      </c>
      <c r="E284" s="45">
        <v>39665</v>
      </c>
      <c r="F284" s="45">
        <v>39666</v>
      </c>
      <c r="G284" s="188">
        <f t="shared" si="8"/>
        <v>1</v>
      </c>
      <c r="H284" s="29" t="s">
        <v>242</v>
      </c>
      <c r="I284" s="29" t="s">
        <v>139</v>
      </c>
      <c r="J284" s="29" t="s">
        <v>225</v>
      </c>
    </row>
    <row r="285" spans="1:10" ht="12.75" customHeight="1">
      <c r="A285" s="29" t="s">
        <v>32</v>
      </c>
      <c r="B285" s="29" t="s">
        <v>41</v>
      </c>
      <c r="C285" s="29" t="s">
        <v>42</v>
      </c>
      <c r="D285" s="29" t="s">
        <v>243</v>
      </c>
      <c r="E285" s="45">
        <v>39679</v>
      </c>
      <c r="F285" s="45">
        <v>39680</v>
      </c>
      <c r="G285" s="188">
        <f t="shared" si="8"/>
        <v>1</v>
      </c>
      <c r="H285" s="29" t="s">
        <v>242</v>
      </c>
      <c r="I285" s="29" t="s">
        <v>139</v>
      </c>
      <c r="J285" s="29" t="s">
        <v>241</v>
      </c>
    </row>
    <row r="286" spans="1:10" ht="12.75" customHeight="1">
      <c r="A286" s="29" t="s">
        <v>32</v>
      </c>
      <c r="B286" s="29" t="s">
        <v>41</v>
      </c>
      <c r="C286" s="29" t="s">
        <v>42</v>
      </c>
      <c r="D286" s="29" t="s">
        <v>243</v>
      </c>
      <c r="E286" s="148">
        <v>39679</v>
      </c>
      <c r="F286" s="148">
        <v>39680</v>
      </c>
      <c r="G286" s="189">
        <f t="shared" si="8"/>
        <v>1</v>
      </c>
      <c r="H286" s="29" t="s">
        <v>242</v>
      </c>
      <c r="I286" s="29" t="s">
        <v>139</v>
      </c>
      <c r="J286" s="29" t="s">
        <v>241</v>
      </c>
    </row>
    <row r="287" spans="1:10" ht="12.75" customHeight="1">
      <c r="A287" s="29" t="s">
        <v>32</v>
      </c>
      <c r="B287" s="29" t="s">
        <v>474</v>
      </c>
      <c r="C287" s="29" t="s">
        <v>475</v>
      </c>
      <c r="D287" s="29" t="s">
        <v>243</v>
      </c>
      <c r="E287" s="130">
        <v>39518</v>
      </c>
      <c r="F287" s="130">
        <v>39519</v>
      </c>
      <c r="G287" s="187">
        <f t="shared" si="8"/>
        <v>1</v>
      </c>
      <c r="H287" s="29" t="s">
        <v>242</v>
      </c>
      <c r="I287" s="29" t="s">
        <v>139</v>
      </c>
      <c r="J287" s="29" t="s">
        <v>241</v>
      </c>
    </row>
    <row r="288" spans="1:10" ht="12.75" customHeight="1">
      <c r="A288" s="29" t="s">
        <v>32</v>
      </c>
      <c r="B288" s="29" t="s">
        <v>474</v>
      </c>
      <c r="C288" s="29" t="s">
        <v>475</v>
      </c>
      <c r="D288" s="29" t="s">
        <v>243</v>
      </c>
      <c r="E288" s="45">
        <v>39637</v>
      </c>
      <c r="F288" s="45">
        <v>39638</v>
      </c>
      <c r="G288" s="188">
        <f t="shared" si="8"/>
        <v>1</v>
      </c>
      <c r="H288" s="29" t="s">
        <v>242</v>
      </c>
      <c r="I288" s="29" t="s">
        <v>139</v>
      </c>
      <c r="J288" s="29" t="s">
        <v>241</v>
      </c>
    </row>
    <row r="289" spans="1:10" ht="12.75" customHeight="1">
      <c r="A289" s="29" t="s">
        <v>32</v>
      </c>
      <c r="B289" s="29" t="s">
        <v>474</v>
      </c>
      <c r="C289" s="29" t="s">
        <v>475</v>
      </c>
      <c r="D289" s="29" t="s">
        <v>243</v>
      </c>
      <c r="E289" s="45">
        <v>39700</v>
      </c>
      <c r="F289" s="45">
        <v>39707</v>
      </c>
      <c r="G289" s="188">
        <f t="shared" si="8"/>
        <v>7</v>
      </c>
      <c r="H289" s="29" t="s">
        <v>242</v>
      </c>
      <c r="I289" s="29" t="s">
        <v>139</v>
      </c>
      <c r="J289" s="29" t="s">
        <v>241</v>
      </c>
    </row>
    <row r="290" spans="1:10" ht="12.75" customHeight="1">
      <c r="A290" s="29" t="s">
        <v>32</v>
      </c>
      <c r="B290" s="29" t="s">
        <v>474</v>
      </c>
      <c r="C290" s="29" t="s">
        <v>475</v>
      </c>
      <c r="D290" s="29" t="s">
        <v>243</v>
      </c>
      <c r="E290" s="130">
        <v>39735</v>
      </c>
      <c r="F290" s="130">
        <v>39736</v>
      </c>
      <c r="G290" s="187">
        <f t="shared" si="8"/>
        <v>1</v>
      </c>
      <c r="H290" s="29" t="s">
        <v>242</v>
      </c>
      <c r="I290" s="29" t="s">
        <v>139</v>
      </c>
      <c r="J290" s="29" t="s">
        <v>241</v>
      </c>
    </row>
    <row r="291" spans="1:10" ht="12.75" customHeight="1">
      <c r="A291" s="29" t="s">
        <v>32</v>
      </c>
      <c r="B291" s="29" t="s">
        <v>53</v>
      </c>
      <c r="C291" s="29" t="s">
        <v>54</v>
      </c>
      <c r="D291" s="29" t="s">
        <v>243</v>
      </c>
      <c r="E291" s="130">
        <v>39450</v>
      </c>
      <c r="F291" s="130">
        <v>39451</v>
      </c>
      <c r="G291" s="187">
        <f t="shared" si="8"/>
        <v>1</v>
      </c>
      <c r="H291" s="29" t="s">
        <v>242</v>
      </c>
      <c r="I291" s="29" t="s">
        <v>139</v>
      </c>
      <c r="J291" s="29" t="s">
        <v>225</v>
      </c>
    </row>
    <row r="292" spans="1:10" ht="12.75" customHeight="1">
      <c r="A292" s="29" t="s">
        <v>32</v>
      </c>
      <c r="B292" s="29" t="s">
        <v>53</v>
      </c>
      <c r="C292" s="29" t="s">
        <v>54</v>
      </c>
      <c r="D292" s="29" t="s">
        <v>243</v>
      </c>
      <c r="E292" s="130">
        <v>39463</v>
      </c>
      <c r="F292" s="130">
        <v>39464</v>
      </c>
      <c r="G292" s="187">
        <f t="shared" si="8"/>
        <v>1</v>
      </c>
      <c r="H292" s="29" t="s">
        <v>242</v>
      </c>
      <c r="I292" s="29" t="s">
        <v>139</v>
      </c>
      <c r="J292" s="29" t="s">
        <v>225</v>
      </c>
    </row>
    <row r="293" spans="1:10" ht="12.75" customHeight="1">
      <c r="A293" s="29" t="s">
        <v>32</v>
      </c>
      <c r="B293" s="29" t="s">
        <v>53</v>
      </c>
      <c r="C293" s="29" t="s">
        <v>54</v>
      </c>
      <c r="D293" s="29" t="s">
        <v>243</v>
      </c>
      <c r="E293" s="130">
        <v>39484</v>
      </c>
      <c r="F293" s="130">
        <v>39485</v>
      </c>
      <c r="G293" s="187">
        <f t="shared" si="8"/>
        <v>1</v>
      </c>
      <c r="H293" s="29" t="s">
        <v>242</v>
      </c>
      <c r="I293" s="29" t="s">
        <v>139</v>
      </c>
      <c r="J293" s="29" t="s">
        <v>225</v>
      </c>
    </row>
    <row r="294" spans="1:10" ht="12.75" customHeight="1">
      <c r="A294" s="29" t="s">
        <v>32</v>
      </c>
      <c r="B294" s="29" t="s">
        <v>53</v>
      </c>
      <c r="C294" s="29" t="s">
        <v>54</v>
      </c>
      <c r="D294" s="29" t="s">
        <v>243</v>
      </c>
      <c r="E294" s="130">
        <v>39491</v>
      </c>
      <c r="F294" s="130">
        <v>39492</v>
      </c>
      <c r="G294" s="187">
        <f t="shared" si="8"/>
        <v>1</v>
      </c>
      <c r="H294" s="29" t="s">
        <v>242</v>
      </c>
      <c r="I294" s="29" t="s">
        <v>139</v>
      </c>
      <c r="J294" s="29" t="s">
        <v>225</v>
      </c>
    </row>
    <row r="295" spans="1:10" ht="12.75" customHeight="1">
      <c r="A295" s="29" t="s">
        <v>32</v>
      </c>
      <c r="B295" s="29" t="s">
        <v>53</v>
      </c>
      <c r="C295" s="29" t="s">
        <v>54</v>
      </c>
      <c r="D295" s="29" t="s">
        <v>243</v>
      </c>
      <c r="E295" s="130">
        <v>39554</v>
      </c>
      <c r="F295" s="130">
        <v>39555</v>
      </c>
      <c r="G295" s="187">
        <f t="shared" si="8"/>
        <v>1</v>
      </c>
      <c r="H295" s="29" t="s">
        <v>242</v>
      </c>
      <c r="I295" s="29" t="s">
        <v>139</v>
      </c>
      <c r="J295" s="29" t="s">
        <v>225</v>
      </c>
    </row>
    <row r="296" spans="1:10" ht="12.75" customHeight="1">
      <c r="A296" s="29" t="s">
        <v>32</v>
      </c>
      <c r="B296" s="29" t="s">
        <v>53</v>
      </c>
      <c r="C296" s="29" t="s">
        <v>54</v>
      </c>
      <c r="D296" s="29" t="s">
        <v>243</v>
      </c>
      <c r="E296" s="45">
        <v>39645</v>
      </c>
      <c r="F296" s="45">
        <v>39646</v>
      </c>
      <c r="G296" s="188">
        <f t="shared" si="8"/>
        <v>1</v>
      </c>
      <c r="H296" s="29" t="s">
        <v>242</v>
      </c>
      <c r="I296" s="29" t="s">
        <v>139</v>
      </c>
      <c r="J296" s="29" t="s">
        <v>225</v>
      </c>
    </row>
    <row r="297" spans="1:10" ht="12.75" customHeight="1">
      <c r="A297" s="29" t="s">
        <v>32</v>
      </c>
      <c r="B297" s="29" t="s">
        <v>53</v>
      </c>
      <c r="C297" s="29" t="s">
        <v>54</v>
      </c>
      <c r="D297" s="29" t="s">
        <v>243</v>
      </c>
      <c r="E297" s="45">
        <v>39666</v>
      </c>
      <c r="F297" s="45">
        <v>39667</v>
      </c>
      <c r="G297" s="188">
        <f t="shared" si="8"/>
        <v>1</v>
      </c>
      <c r="H297" s="29" t="s">
        <v>242</v>
      </c>
      <c r="I297" s="29" t="s">
        <v>139</v>
      </c>
      <c r="J297" s="29" t="s">
        <v>225</v>
      </c>
    </row>
    <row r="298" spans="1:10" ht="12.75" customHeight="1">
      <c r="A298" s="29" t="s">
        <v>32</v>
      </c>
      <c r="B298" s="29" t="s">
        <v>53</v>
      </c>
      <c r="C298" s="29" t="s">
        <v>54</v>
      </c>
      <c r="D298" s="29" t="s">
        <v>243</v>
      </c>
      <c r="E298" s="130">
        <v>39792</v>
      </c>
      <c r="F298" s="130">
        <v>39793</v>
      </c>
      <c r="G298" s="187">
        <f t="shared" si="8"/>
        <v>1</v>
      </c>
      <c r="H298" s="29" t="s">
        <v>242</v>
      </c>
      <c r="I298" s="29" t="s">
        <v>139</v>
      </c>
      <c r="J298" s="29" t="s">
        <v>225</v>
      </c>
    </row>
    <row r="299" spans="1:10" ht="12.75" customHeight="1">
      <c r="A299" s="29" t="s">
        <v>32</v>
      </c>
      <c r="B299" s="29" t="s">
        <v>53</v>
      </c>
      <c r="C299" s="29" t="s">
        <v>54</v>
      </c>
      <c r="D299" s="29" t="s">
        <v>243</v>
      </c>
      <c r="E299" s="130">
        <v>39804</v>
      </c>
      <c r="F299" s="130">
        <v>39805</v>
      </c>
      <c r="G299" s="187">
        <f t="shared" si="8"/>
        <v>1</v>
      </c>
      <c r="H299" s="29" t="s">
        <v>242</v>
      </c>
      <c r="I299" s="29" t="s">
        <v>139</v>
      </c>
      <c r="J299" s="29" t="s">
        <v>225</v>
      </c>
    </row>
    <row r="300" spans="1:10" ht="12.75" customHeight="1">
      <c r="A300" s="29" t="s">
        <v>32</v>
      </c>
      <c r="B300" s="29" t="s">
        <v>55</v>
      </c>
      <c r="C300" s="29" t="s">
        <v>56</v>
      </c>
      <c r="D300" s="29" t="s">
        <v>243</v>
      </c>
      <c r="E300" s="45">
        <v>39603</v>
      </c>
      <c r="F300" s="45">
        <v>39604</v>
      </c>
      <c r="G300" s="188">
        <f t="shared" si="8"/>
        <v>1</v>
      </c>
      <c r="H300" s="29" t="s">
        <v>242</v>
      </c>
      <c r="I300" s="29" t="s">
        <v>139</v>
      </c>
      <c r="J300" s="29" t="s">
        <v>225</v>
      </c>
    </row>
    <row r="301" spans="1:10" ht="12.75" customHeight="1">
      <c r="A301" s="29" t="s">
        <v>32</v>
      </c>
      <c r="B301" s="29" t="s">
        <v>55</v>
      </c>
      <c r="C301" s="29" t="s">
        <v>56</v>
      </c>
      <c r="D301" s="29" t="s">
        <v>243</v>
      </c>
      <c r="E301" s="148">
        <v>39603</v>
      </c>
      <c r="F301" s="148">
        <v>39604</v>
      </c>
      <c r="G301" s="189">
        <f t="shared" si="8"/>
        <v>1</v>
      </c>
      <c r="H301" s="29" t="s">
        <v>242</v>
      </c>
      <c r="I301" s="29" t="s">
        <v>139</v>
      </c>
      <c r="J301" s="29" t="s">
        <v>225</v>
      </c>
    </row>
    <row r="302" spans="1:10" ht="12.75" customHeight="1">
      <c r="A302" s="29" t="s">
        <v>32</v>
      </c>
      <c r="B302" s="29" t="s">
        <v>55</v>
      </c>
      <c r="C302" s="29" t="s">
        <v>56</v>
      </c>
      <c r="D302" s="29" t="s">
        <v>243</v>
      </c>
      <c r="E302" s="45">
        <v>39645</v>
      </c>
      <c r="F302" s="45">
        <v>39646</v>
      </c>
      <c r="G302" s="188">
        <f t="shared" si="8"/>
        <v>1</v>
      </c>
      <c r="H302" s="29" t="s">
        <v>242</v>
      </c>
      <c r="I302" s="29" t="s">
        <v>139</v>
      </c>
      <c r="J302" s="29" t="s">
        <v>225</v>
      </c>
    </row>
    <row r="303" spans="1:10" ht="12.75" customHeight="1">
      <c r="A303" s="29" t="s">
        <v>32</v>
      </c>
      <c r="B303" s="29" t="s">
        <v>57</v>
      </c>
      <c r="C303" s="29" t="s">
        <v>58</v>
      </c>
      <c r="D303" s="29" t="s">
        <v>243</v>
      </c>
      <c r="E303" s="130">
        <v>39450</v>
      </c>
      <c r="F303" s="130">
        <v>39451</v>
      </c>
      <c r="G303" s="187">
        <f t="shared" si="8"/>
        <v>1</v>
      </c>
      <c r="H303" s="29" t="s">
        <v>242</v>
      </c>
      <c r="I303" s="29" t="s">
        <v>139</v>
      </c>
      <c r="J303" s="29" t="s">
        <v>225</v>
      </c>
    </row>
    <row r="304" spans="1:10" ht="12.75" customHeight="1">
      <c r="A304" s="29" t="s">
        <v>32</v>
      </c>
      <c r="B304" s="29" t="s">
        <v>57</v>
      </c>
      <c r="C304" s="29" t="s">
        <v>58</v>
      </c>
      <c r="D304" s="29" t="s">
        <v>243</v>
      </c>
      <c r="E304" s="130">
        <v>39463</v>
      </c>
      <c r="F304" s="130">
        <v>39464</v>
      </c>
      <c r="G304" s="187">
        <f t="shared" si="8"/>
        <v>1</v>
      </c>
      <c r="H304" s="29" t="s">
        <v>242</v>
      </c>
      <c r="I304" s="29" t="s">
        <v>139</v>
      </c>
      <c r="J304" s="29" t="s">
        <v>225</v>
      </c>
    </row>
    <row r="305" spans="1:10" ht="12.75" customHeight="1">
      <c r="A305" s="29" t="s">
        <v>32</v>
      </c>
      <c r="B305" s="29" t="s">
        <v>57</v>
      </c>
      <c r="C305" s="29" t="s">
        <v>58</v>
      </c>
      <c r="D305" s="29" t="s">
        <v>243</v>
      </c>
      <c r="E305" s="130">
        <v>39533</v>
      </c>
      <c r="F305" s="130">
        <v>39534</v>
      </c>
      <c r="G305" s="187">
        <f t="shared" si="8"/>
        <v>1</v>
      </c>
      <c r="H305" s="29" t="s">
        <v>242</v>
      </c>
      <c r="I305" s="29" t="s">
        <v>139</v>
      </c>
      <c r="J305" s="29" t="s">
        <v>225</v>
      </c>
    </row>
    <row r="306" spans="1:10" ht="12.75" customHeight="1">
      <c r="A306" s="29" t="s">
        <v>32</v>
      </c>
      <c r="B306" s="29" t="s">
        <v>57</v>
      </c>
      <c r="C306" s="29" t="s">
        <v>58</v>
      </c>
      <c r="D306" s="29" t="s">
        <v>243</v>
      </c>
      <c r="E306" s="130">
        <v>39554</v>
      </c>
      <c r="F306" s="130">
        <v>39555</v>
      </c>
      <c r="G306" s="187">
        <f t="shared" si="8"/>
        <v>1</v>
      </c>
      <c r="H306" s="29" t="s">
        <v>242</v>
      </c>
      <c r="I306" s="29" t="s">
        <v>139</v>
      </c>
      <c r="J306" s="29" t="s">
        <v>225</v>
      </c>
    </row>
    <row r="307" spans="1:10" ht="12.75" customHeight="1">
      <c r="A307" s="29" t="s">
        <v>32</v>
      </c>
      <c r="B307" s="29" t="s">
        <v>57</v>
      </c>
      <c r="C307" s="29" t="s">
        <v>58</v>
      </c>
      <c r="D307" s="29" t="s">
        <v>243</v>
      </c>
      <c r="E307" s="45">
        <v>39575</v>
      </c>
      <c r="F307" s="45">
        <v>39576</v>
      </c>
      <c r="G307" s="188">
        <f t="shared" si="8"/>
        <v>1</v>
      </c>
      <c r="H307" s="29" t="s">
        <v>242</v>
      </c>
      <c r="I307" s="29" t="s">
        <v>139</v>
      </c>
      <c r="J307" s="29" t="s">
        <v>225</v>
      </c>
    </row>
    <row r="308" spans="1:10" ht="12.75" customHeight="1">
      <c r="A308" s="29" t="s">
        <v>32</v>
      </c>
      <c r="B308" s="29" t="s">
        <v>57</v>
      </c>
      <c r="C308" s="29" t="s">
        <v>58</v>
      </c>
      <c r="D308" s="29" t="s">
        <v>243</v>
      </c>
      <c r="E308" s="130">
        <v>39804</v>
      </c>
      <c r="F308" s="130">
        <v>39805</v>
      </c>
      <c r="G308" s="187">
        <f aca="true" t="shared" si="9" ref="G308:G366">F308-E308</f>
        <v>1</v>
      </c>
      <c r="H308" s="29" t="s">
        <v>242</v>
      </c>
      <c r="I308" s="29" t="s">
        <v>139</v>
      </c>
      <c r="J308" s="29" t="s">
        <v>224</v>
      </c>
    </row>
    <row r="309" spans="1:10" ht="12.75" customHeight="1">
      <c r="A309" s="29" t="s">
        <v>32</v>
      </c>
      <c r="B309" s="29" t="s">
        <v>476</v>
      </c>
      <c r="C309" s="29" t="s">
        <v>477</v>
      </c>
      <c r="D309" s="29" t="s">
        <v>243</v>
      </c>
      <c r="E309" s="45">
        <v>39720</v>
      </c>
      <c r="F309" s="45">
        <v>39721</v>
      </c>
      <c r="G309" s="188">
        <f t="shared" si="9"/>
        <v>1</v>
      </c>
      <c r="H309" s="29" t="s">
        <v>242</v>
      </c>
      <c r="I309" s="29" t="s">
        <v>139</v>
      </c>
      <c r="J309" s="29" t="s">
        <v>225</v>
      </c>
    </row>
    <row r="310" spans="1:10" ht="12.75" customHeight="1">
      <c r="A310" s="29" t="s">
        <v>32</v>
      </c>
      <c r="B310" s="29" t="s">
        <v>59</v>
      </c>
      <c r="C310" s="29" t="s">
        <v>60</v>
      </c>
      <c r="D310" s="29" t="s">
        <v>243</v>
      </c>
      <c r="E310" s="130">
        <v>39490</v>
      </c>
      <c r="F310" s="130">
        <v>39491</v>
      </c>
      <c r="G310" s="187">
        <f t="shared" si="9"/>
        <v>1</v>
      </c>
      <c r="H310" s="29" t="s">
        <v>242</v>
      </c>
      <c r="I310" s="29" t="s">
        <v>139</v>
      </c>
      <c r="J310" s="29" t="s">
        <v>225</v>
      </c>
    </row>
    <row r="311" spans="1:10" ht="12.75" customHeight="1">
      <c r="A311" s="29" t="s">
        <v>32</v>
      </c>
      <c r="B311" s="29" t="s">
        <v>59</v>
      </c>
      <c r="C311" s="29" t="s">
        <v>60</v>
      </c>
      <c r="D311" s="29" t="s">
        <v>243</v>
      </c>
      <c r="E311" s="130">
        <v>39491</v>
      </c>
      <c r="F311" s="130">
        <v>39492</v>
      </c>
      <c r="G311" s="187">
        <f t="shared" si="9"/>
        <v>1</v>
      </c>
      <c r="H311" s="29" t="s">
        <v>242</v>
      </c>
      <c r="I311" s="29" t="s">
        <v>139</v>
      </c>
      <c r="J311" s="29" t="s">
        <v>225</v>
      </c>
    </row>
    <row r="312" spans="1:10" ht="12.75" customHeight="1">
      <c r="A312" s="29" t="s">
        <v>32</v>
      </c>
      <c r="B312" s="29" t="s">
        <v>59</v>
      </c>
      <c r="C312" s="29" t="s">
        <v>60</v>
      </c>
      <c r="D312" s="29" t="s">
        <v>243</v>
      </c>
      <c r="E312" s="45">
        <v>39637</v>
      </c>
      <c r="F312" s="45">
        <v>39638</v>
      </c>
      <c r="G312" s="188">
        <f t="shared" si="9"/>
        <v>1</v>
      </c>
      <c r="H312" s="29" t="s">
        <v>242</v>
      </c>
      <c r="I312" s="29" t="s">
        <v>139</v>
      </c>
      <c r="J312" s="29" t="s">
        <v>241</v>
      </c>
    </row>
    <row r="313" spans="1:10" ht="12.75" customHeight="1">
      <c r="A313" s="29" t="s">
        <v>32</v>
      </c>
      <c r="B313" s="29" t="s">
        <v>59</v>
      </c>
      <c r="C313" s="29" t="s">
        <v>60</v>
      </c>
      <c r="D313" s="29" t="s">
        <v>243</v>
      </c>
      <c r="E313" s="45">
        <v>39638</v>
      </c>
      <c r="F313" s="45">
        <v>39639</v>
      </c>
      <c r="G313" s="188">
        <f t="shared" si="9"/>
        <v>1</v>
      </c>
      <c r="H313" s="29" t="s">
        <v>242</v>
      </c>
      <c r="I313" s="29" t="s">
        <v>139</v>
      </c>
      <c r="J313" s="29" t="s">
        <v>241</v>
      </c>
    </row>
    <row r="314" spans="1:10" ht="12.75" customHeight="1">
      <c r="A314" s="29" t="s">
        <v>32</v>
      </c>
      <c r="B314" s="29" t="s">
        <v>63</v>
      </c>
      <c r="C314" s="29" t="s">
        <v>64</v>
      </c>
      <c r="D314" s="29" t="s">
        <v>243</v>
      </c>
      <c r="E314" s="130">
        <v>39510</v>
      </c>
      <c r="F314" s="130">
        <v>39511</v>
      </c>
      <c r="G314" s="187">
        <f t="shared" si="9"/>
        <v>1</v>
      </c>
      <c r="H314" s="29" t="s">
        <v>242</v>
      </c>
      <c r="I314" s="29" t="s">
        <v>139</v>
      </c>
      <c r="J314" s="29" t="s">
        <v>225</v>
      </c>
    </row>
    <row r="315" spans="1:10" ht="12.75" customHeight="1">
      <c r="A315" s="29" t="s">
        <v>32</v>
      </c>
      <c r="B315" s="29" t="s">
        <v>63</v>
      </c>
      <c r="C315" s="29" t="s">
        <v>64</v>
      </c>
      <c r="D315" s="29" t="s">
        <v>243</v>
      </c>
      <c r="E315" s="45">
        <v>39622</v>
      </c>
      <c r="F315" s="45">
        <v>39623</v>
      </c>
      <c r="G315" s="188">
        <f t="shared" si="9"/>
        <v>1</v>
      </c>
      <c r="H315" s="29" t="s">
        <v>242</v>
      </c>
      <c r="I315" s="29" t="s">
        <v>139</v>
      </c>
      <c r="J315" s="29" t="s">
        <v>225</v>
      </c>
    </row>
    <row r="316" spans="1:10" ht="12.75" customHeight="1">
      <c r="A316" s="29" t="s">
        <v>32</v>
      </c>
      <c r="B316" s="29" t="s">
        <v>71</v>
      </c>
      <c r="C316" s="29" t="s">
        <v>72</v>
      </c>
      <c r="D316" s="29" t="s">
        <v>243</v>
      </c>
      <c r="E316" s="45">
        <v>39695</v>
      </c>
      <c r="F316" s="45">
        <v>39696</v>
      </c>
      <c r="G316" s="188">
        <f t="shared" si="9"/>
        <v>1</v>
      </c>
      <c r="H316" s="29" t="s">
        <v>242</v>
      </c>
      <c r="I316" s="29" t="s">
        <v>139</v>
      </c>
      <c r="J316" s="29" t="s">
        <v>225</v>
      </c>
    </row>
    <row r="317" spans="1:10" ht="12.75" customHeight="1">
      <c r="A317" s="29" t="s">
        <v>32</v>
      </c>
      <c r="B317" s="29" t="s">
        <v>73</v>
      </c>
      <c r="C317" s="29" t="s">
        <v>74</v>
      </c>
      <c r="D317" s="29" t="s">
        <v>243</v>
      </c>
      <c r="E317" s="130">
        <v>39463</v>
      </c>
      <c r="F317" s="130">
        <v>39464</v>
      </c>
      <c r="G317" s="187">
        <f t="shared" si="9"/>
        <v>1</v>
      </c>
      <c r="H317" s="29" t="s">
        <v>242</v>
      </c>
      <c r="I317" s="29" t="s">
        <v>139</v>
      </c>
      <c r="J317" s="29" t="s">
        <v>225</v>
      </c>
    </row>
    <row r="318" spans="1:10" ht="12.75" customHeight="1">
      <c r="A318" s="29" t="s">
        <v>32</v>
      </c>
      <c r="B318" s="29" t="s">
        <v>73</v>
      </c>
      <c r="C318" s="29" t="s">
        <v>74</v>
      </c>
      <c r="D318" s="29" t="s">
        <v>243</v>
      </c>
      <c r="E318" s="130">
        <v>39463</v>
      </c>
      <c r="F318" s="130">
        <v>39464</v>
      </c>
      <c r="G318" s="187">
        <f t="shared" si="9"/>
        <v>1</v>
      </c>
      <c r="H318" s="29" t="s">
        <v>242</v>
      </c>
      <c r="I318" s="29" t="s">
        <v>139</v>
      </c>
      <c r="J318" s="29" t="s">
        <v>225</v>
      </c>
    </row>
    <row r="319" spans="1:10" ht="12.75" customHeight="1">
      <c r="A319" s="29" t="s">
        <v>32</v>
      </c>
      <c r="B319" s="29" t="s">
        <v>73</v>
      </c>
      <c r="C319" s="29" t="s">
        <v>74</v>
      </c>
      <c r="D319" s="29" t="s">
        <v>243</v>
      </c>
      <c r="E319" s="130">
        <v>39463</v>
      </c>
      <c r="F319" s="130">
        <v>39464</v>
      </c>
      <c r="G319" s="187">
        <f t="shared" si="9"/>
        <v>1</v>
      </c>
      <c r="H319" s="29" t="s">
        <v>242</v>
      </c>
      <c r="I319" s="29" t="s">
        <v>139</v>
      </c>
      <c r="J319" s="29" t="s">
        <v>225</v>
      </c>
    </row>
    <row r="320" spans="1:10" ht="12.75" customHeight="1">
      <c r="A320" s="29" t="s">
        <v>32</v>
      </c>
      <c r="B320" s="29" t="s">
        <v>73</v>
      </c>
      <c r="C320" s="29" t="s">
        <v>74</v>
      </c>
      <c r="D320" s="29" t="s">
        <v>243</v>
      </c>
      <c r="E320" s="130">
        <v>39505</v>
      </c>
      <c r="F320" s="130">
        <v>39506</v>
      </c>
      <c r="G320" s="187">
        <f t="shared" si="9"/>
        <v>1</v>
      </c>
      <c r="H320" s="29" t="s">
        <v>242</v>
      </c>
      <c r="I320" s="29" t="s">
        <v>139</v>
      </c>
      <c r="J320" s="29" t="s">
        <v>225</v>
      </c>
    </row>
    <row r="321" spans="1:10" ht="12.75" customHeight="1">
      <c r="A321" s="29" t="s">
        <v>32</v>
      </c>
      <c r="B321" s="29" t="s">
        <v>73</v>
      </c>
      <c r="C321" s="29" t="s">
        <v>74</v>
      </c>
      <c r="D321" s="29" t="s">
        <v>243</v>
      </c>
      <c r="E321" s="130">
        <v>39506</v>
      </c>
      <c r="F321" s="130">
        <v>39507</v>
      </c>
      <c r="G321" s="187">
        <f t="shared" si="9"/>
        <v>1</v>
      </c>
      <c r="H321" s="29" t="s">
        <v>242</v>
      </c>
      <c r="I321" s="29" t="s">
        <v>139</v>
      </c>
      <c r="J321" s="29" t="s">
        <v>225</v>
      </c>
    </row>
    <row r="322" spans="1:10" ht="12.75" customHeight="1">
      <c r="A322" s="29" t="s">
        <v>32</v>
      </c>
      <c r="B322" s="29" t="s">
        <v>73</v>
      </c>
      <c r="C322" s="29" t="s">
        <v>74</v>
      </c>
      <c r="D322" s="29" t="s">
        <v>243</v>
      </c>
      <c r="E322" s="130">
        <v>39511</v>
      </c>
      <c r="F322" s="130">
        <v>39512</v>
      </c>
      <c r="G322" s="187">
        <f t="shared" si="9"/>
        <v>1</v>
      </c>
      <c r="H322" s="29" t="s">
        <v>242</v>
      </c>
      <c r="I322" s="29" t="s">
        <v>139</v>
      </c>
      <c r="J322" s="29" t="s">
        <v>225</v>
      </c>
    </row>
    <row r="323" spans="1:10" ht="12.75" customHeight="1">
      <c r="A323" s="29" t="s">
        <v>32</v>
      </c>
      <c r="B323" s="29" t="s">
        <v>73</v>
      </c>
      <c r="C323" s="29" t="s">
        <v>74</v>
      </c>
      <c r="D323" s="29" t="s">
        <v>243</v>
      </c>
      <c r="E323" s="45">
        <v>39575</v>
      </c>
      <c r="F323" s="45">
        <v>39576</v>
      </c>
      <c r="G323" s="188">
        <f t="shared" si="9"/>
        <v>1</v>
      </c>
      <c r="H323" s="29" t="s">
        <v>242</v>
      </c>
      <c r="I323" s="29" t="s">
        <v>139</v>
      </c>
      <c r="J323" s="29" t="s">
        <v>225</v>
      </c>
    </row>
    <row r="324" spans="1:10" ht="12.75" customHeight="1">
      <c r="A324" s="29" t="s">
        <v>32</v>
      </c>
      <c r="B324" s="29" t="s">
        <v>73</v>
      </c>
      <c r="C324" s="29" t="s">
        <v>74</v>
      </c>
      <c r="D324" s="29" t="s">
        <v>243</v>
      </c>
      <c r="E324" s="148">
        <v>39575</v>
      </c>
      <c r="F324" s="148">
        <v>39576</v>
      </c>
      <c r="G324" s="189">
        <f t="shared" si="9"/>
        <v>1</v>
      </c>
      <c r="H324" s="29" t="s">
        <v>242</v>
      </c>
      <c r="I324" s="29" t="s">
        <v>139</v>
      </c>
      <c r="J324" s="29" t="s">
        <v>225</v>
      </c>
    </row>
    <row r="325" spans="1:10" ht="12.75" customHeight="1">
      <c r="A325" s="29" t="s">
        <v>32</v>
      </c>
      <c r="B325" s="29" t="s">
        <v>73</v>
      </c>
      <c r="C325" s="29" t="s">
        <v>74</v>
      </c>
      <c r="D325" s="29" t="s">
        <v>243</v>
      </c>
      <c r="E325" s="148">
        <v>39575</v>
      </c>
      <c r="F325" s="148">
        <v>39576</v>
      </c>
      <c r="G325" s="189">
        <f t="shared" si="9"/>
        <v>1</v>
      </c>
      <c r="H325" s="29" t="s">
        <v>242</v>
      </c>
      <c r="I325" s="29" t="s">
        <v>139</v>
      </c>
      <c r="J325" s="29" t="s">
        <v>225</v>
      </c>
    </row>
    <row r="326" spans="1:10" ht="12.75" customHeight="1">
      <c r="A326" s="29" t="s">
        <v>32</v>
      </c>
      <c r="B326" s="29" t="s">
        <v>73</v>
      </c>
      <c r="C326" s="29" t="s">
        <v>74</v>
      </c>
      <c r="D326" s="29" t="s">
        <v>243</v>
      </c>
      <c r="E326" s="45">
        <v>39603</v>
      </c>
      <c r="F326" s="45">
        <v>39604</v>
      </c>
      <c r="G326" s="188">
        <f t="shared" si="9"/>
        <v>1</v>
      </c>
      <c r="H326" s="29" t="s">
        <v>242</v>
      </c>
      <c r="I326" s="29" t="s">
        <v>139</v>
      </c>
      <c r="J326" s="29" t="s">
        <v>225</v>
      </c>
    </row>
    <row r="327" spans="1:10" ht="12.75" customHeight="1">
      <c r="A327" s="29" t="s">
        <v>32</v>
      </c>
      <c r="B327" s="29" t="s">
        <v>73</v>
      </c>
      <c r="C327" s="29" t="s">
        <v>74</v>
      </c>
      <c r="D327" s="29" t="s">
        <v>243</v>
      </c>
      <c r="E327" s="45">
        <v>39631</v>
      </c>
      <c r="F327" s="45">
        <v>39632</v>
      </c>
      <c r="G327" s="188">
        <f t="shared" si="9"/>
        <v>1</v>
      </c>
      <c r="H327" s="29" t="s">
        <v>242</v>
      </c>
      <c r="I327" s="29" t="s">
        <v>139</v>
      </c>
      <c r="J327" s="29" t="s">
        <v>225</v>
      </c>
    </row>
    <row r="328" spans="1:10" ht="12.75" customHeight="1">
      <c r="A328" s="29" t="s">
        <v>32</v>
      </c>
      <c r="B328" s="29" t="s">
        <v>73</v>
      </c>
      <c r="C328" s="29" t="s">
        <v>74</v>
      </c>
      <c r="D328" s="29" t="s">
        <v>243</v>
      </c>
      <c r="E328" s="148">
        <v>39631</v>
      </c>
      <c r="F328" s="148">
        <v>39632</v>
      </c>
      <c r="G328" s="189">
        <f t="shared" si="9"/>
        <v>1</v>
      </c>
      <c r="H328" s="29" t="s">
        <v>242</v>
      </c>
      <c r="I328" s="29" t="s">
        <v>139</v>
      </c>
      <c r="J328" s="29" t="s">
        <v>225</v>
      </c>
    </row>
    <row r="329" spans="1:10" ht="12.75" customHeight="1">
      <c r="A329" s="29" t="s">
        <v>32</v>
      </c>
      <c r="B329" s="29" t="s">
        <v>73</v>
      </c>
      <c r="C329" s="29" t="s">
        <v>74</v>
      </c>
      <c r="D329" s="29" t="s">
        <v>243</v>
      </c>
      <c r="E329" s="148">
        <v>39631</v>
      </c>
      <c r="F329" s="148">
        <v>39632</v>
      </c>
      <c r="G329" s="189">
        <f t="shared" si="9"/>
        <v>1</v>
      </c>
      <c r="H329" s="29" t="s">
        <v>242</v>
      </c>
      <c r="I329" s="29" t="s">
        <v>139</v>
      </c>
      <c r="J329" s="29" t="s">
        <v>225</v>
      </c>
    </row>
    <row r="330" spans="1:10" ht="12.75" customHeight="1">
      <c r="A330" s="29" t="s">
        <v>32</v>
      </c>
      <c r="B330" s="29" t="s">
        <v>73</v>
      </c>
      <c r="C330" s="29" t="s">
        <v>74</v>
      </c>
      <c r="D330" s="29" t="s">
        <v>243</v>
      </c>
      <c r="E330" s="148">
        <v>39631</v>
      </c>
      <c r="F330" s="148">
        <v>39632</v>
      </c>
      <c r="G330" s="189">
        <f t="shared" si="9"/>
        <v>1</v>
      </c>
      <c r="H330" s="29" t="s">
        <v>242</v>
      </c>
      <c r="I330" s="29" t="s">
        <v>139</v>
      </c>
      <c r="J330" s="29" t="s">
        <v>225</v>
      </c>
    </row>
    <row r="331" spans="1:10" ht="12.75" customHeight="1">
      <c r="A331" s="29" t="s">
        <v>32</v>
      </c>
      <c r="B331" s="29" t="s">
        <v>73</v>
      </c>
      <c r="C331" s="29" t="s">
        <v>74</v>
      </c>
      <c r="D331" s="29" t="s">
        <v>243</v>
      </c>
      <c r="E331" s="45">
        <v>39631</v>
      </c>
      <c r="F331" s="45">
        <v>39632</v>
      </c>
      <c r="G331" s="188">
        <f t="shared" si="9"/>
        <v>1</v>
      </c>
      <c r="H331" s="29" t="s">
        <v>242</v>
      </c>
      <c r="I331" s="29" t="s">
        <v>139</v>
      </c>
      <c r="J331" s="29" t="s">
        <v>225</v>
      </c>
    </row>
    <row r="332" spans="1:10" ht="12.75" customHeight="1">
      <c r="A332" s="29" t="s">
        <v>32</v>
      </c>
      <c r="B332" s="29" t="s">
        <v>73</v>
      </c>
      <c r="C332" s="29" t="s">
        <v>74</v>
      </c>
      <c r="D332" s="29" t="s">
        <v>243</v>
      </c>
      <c r="E332" s="130">
        <v>39792</v>
      </c>
      <c r="F332" s="130">
        <v>39793</v>
      </c>
      <c r="G332" s="187">
        <f t="shared" si="9"/>
        <v>1</v>
      </c>
      <c r="H332" s="29" t="s">
        <v>242</v>
      </c>
      <c r="I332" s="29" t="s">
        <v>139</v>
      </c>
      <c r="J332" s="29" t="s">
        <v>225</v>
      </c>
    </row>
    <row r="333" spans="1:10" ht="12.75" customHeight="1">
      <c r="A333" s="29" t="s">
        <v>32</v>
      </c>
      <c r="B333" s="29" t="s">
        <v>79</v>
      </c>
      <c r="C333" s="29" t="s">
        <v>80</v>
      </c>
      <c r="D333" s="29" t="s">
        <v>243</v>
      </c>
      <c r="E333" s="130">
        <v>39518</v>
      </c>
      <c r="F333" s="130">
        <v>39519</v>
      </c>
      <c r="G333" s="187">
        <f t="shared" si="9"/>
        <v>1</v>
      </c>
      <c r="H333" s="29" t="s">
        <v>242</v>
      </c>
      <c r="I333" s="29" t="s">
        <v>139</v>
      </c>
      <c r="J333" s="29" t="s">
        <v>241</v>
      </c>
    </row>
    <row r="334" spans="1:10" ht="12.75" customHeight="1">
      <c r="A334" s="29" t="s">
        <v>32</v>
      </c>
      <c r="B334" s="29" t="s">
        <v>79</v>
      </c>
      <c r="C334" s="29" t="s">
        <v>80</v>
      </c>
      <c r="D334" s="29" t="s">
        <v>243</v>
      </c>
      <c r="E334" s="45">
        <v>39637</v>
      </c>
      <c r="F334" s="45">
        <v>39638</v>
      </c>
      <c r="G334" s="188">
        <f t="shared" si="9"/>
        <v>1</v>
      </c>
      <c r="H334" s="29" t="s">
        <v>242</v>
      </c>
      <c r="I334" s="29" t="s">
        <v>139</v>
      </c>
      <c r="J334" s="29" t="s">
        <v>241</v>
      </c>
    </row>
    <row r="335" spans="1:10" ht="12.75" customHeight="1">
      <c r="A335" s="29" t="s">
        <v>32</v>
      </c>
      <c r="B335" s="29" t="s">
        <v>79</v>
      </c>
      <c r="C335" s="29" t="s">
        <v>80</v>
      </c>
      <c r="D335" s="29" t="s">
        <v>243</v>
      </c>
      <c r="E335" s="45">
        <v>39638</v>
      </c>
      <c r="F335" s="45">
        <v>39639</v>
      </c>
      <c r="G335" s="188">
        <f t="shared" si="9"/>
        <v>1</v>
      </c>
      <c r="H335" s="29" t="s">
        <v>242</v>
      </c>
      <c r="I335" s="29" t="s">
        <v>139</v>
      </c>
      <c r="J335" s="29" t="s">
        <v>241</v>
      </c>
    </row>
    <row r="336" spans="1:10" ht="12.75" customHeight="1">
      <c r="A336" s="29" t="s">
        <v>32</v>
      </c>
      <c r="B336" s="29" t="s">
        <v>79</v>
      </c>
      <c r="C336" s="29" t="s">
        <v>80</v>
      </c>
      <c r="D336" s="29" t="s">
        <v>243</v>
      </c>
      <c r="E336" s="45">
        <v>39714</v>
      </c>
      <c r="F336" s="45">
        <v>39715</v>
      </c>
      <c r="G336" s="188">
        <f t="shared" si="9"/>
        <v>1</v>
      </c>
      <c r="H336" s="29" t="s">
        <v>242</v>
      </c>
      <c r="I336" s="29" t="s">
        <v>139</v>
      </c>
      <c r="J336" s="29" t="s">
        <v>241</v>
      </c>
    </row>
    <row r="337" spans="1:10" ht="12.75" customHeight="1">
      <c r="A337" s="29" t="s">
        <v>32</v>
      </c>
      <c r="B337" s="29" t="s">
        <v>79</v>
      </c>
      <c r="C337" s="29" t="s">
        <v>80</v>
      </c>
      <c r="D337" s="29" t="s">
        <v>243</v>
      </c>
      <c r="E337" s="45">
        <v>39715</v>
      </c>
      <c r="F337" s="45">
        <v>39716</v>
      </c>
      <c r="G337" s="188">
        <f t="shared" si="9"/>
        <v>1</v>
      </c>
      <c r="H337" s="29" t="s">
        <v>242</v>
      </c>
      <c r="I337" s="29" t="s">
        <v>139</v>
      </c>
      <c r="J337" s="29" t="s">
        <v>241</v>
      </c>
    </row>
    <row r="338" spans="1:10" ht="12.75" customHeight="1">
      <c r="A338" s="29" t="s">
        <v>32</v>
      </c>
      <c r="B338" s="29" t="s">
        <v>79</v>
      </c>
      <c r="C338" s="29" t="s">
        <v>80</v>
      </c>
      <c r="D338" s="29" t="s">
        <v>243</v>
      </c>
      <c r="E338" s="130">
        <v>39803</v>
      </c>
      <c r="F338" s="130">
        <v>39804</v>
      </c>
      <c r="G338" s="187">
        <f t="shared" si="9"/>
        <v>1</v>
      </c>
      <c r="H338" s="29" t="s">
        <v>242</v>
      </c>
      <c r="I338" s="29" t="s">
        <v>139</v>
      </c>
      <c r="J338" s="29" t="s">
        <v>241</v>
      </c>
    </row>
    <row r="339" spans="1:10" ht="12.75" customHeight="1">
      <c r="A339" s="29" t="s">
        <v>32</v>
      </c>
      <c r="B339" s="29" t="s">
        <v>83</v>
      </c>
      <c r="C339" s="29" t="s">
        <v>84</v>
      </c>
      <c r="D339" s="29" t="s">
        <v>243</v>
      </c>
      <c r="E339" s="130">
        <v>39762</v>
      </c>
      <c r="F339" s="130">
        <v>39763</v>
      </c>
      <c r="G339" s="187">
        <f t="shared" si="9"/>
        <v>1</v>
      </c>
      <c r="H339" s="29" t="s">
        <v>242</v>
      </c>
      <c r="I339" s="29" t="s">
        <v>139</v>
      </c>
      <c r="J339" s="29" t="s">
        <v>225</v>
      </c>
    </row>
    <row r="340" spans="1:10" ht="12.75" customHeight="1">
      <c r="A340" s="29" t="s">
        <v>32</v>
      </c>
      <c r="B340" s="29" t="s">
        <v>85</v>
      </c>
      <c r="C340" s="29" t="s">
        <v>86</v>
      </c>
      <c r="D340" s="29" t="s">
        <v>243</v>
      </c>
      <c r="E340" s="130">
        <v>39510</v>
      </c>
      <c r="F340" s="130">
        <v>39511</v>
      </c>
      <c r="G340" s="187">
        <f t="shared" si="9"/>
        <v>1</v>
      </c>
      <c r="H340" s="29" t="s">
        <v>242</v>
      </c>
      <c r="I340" s="29" t="s">
        <v>139</v>
      </c>
      <c r="J340" s="29" t="s">
        <v>225</v>
      </c>
    </row>
    <row r="341" spans="1:10" ht="12.75" customHeight="1">
      <c r="A341" s="29" t="s">
        <v>32</v>
      </c>
      <c r="B341" s="29" t="s">
        <v>85</v>
      </c>
      <c r="C341" s="29" t="s">
        <v>86</v>
      </c>
      <c r="D341" s="29" t="s">
        <v>243</v>
      </c>
      <c r="E341" s="45">
        <v>39636</v>
      </c>
      <c r="F341" s="45">
        <v>39637</v>
      </c>
      <c r="G341" s="188">
        <f t="shared" si="9"/>
        <v>1</v>
      </c>
      <c r="H341" s="29" t="s">
        <v>242</v>
      </c>
      <c r="I341" s="29" t="s">
        <v>139</v>
      </c>
      <c r="J341" s="29" t="s">
        <v>225</v>
      </c>
    </row>
    <row r="342" spans="1:10" ht="12.75" customHeight="1">
      <c r="A342" s="29" t="s">
        <v>32</v>
      </c>
      <c r="B342" s="29" t="s">
        <v>85</v>
      </c>
      <c r="C342" s="29" t="s">
        <v>86</v>
      </c>
      <c r="D342" s="29" t="s">
        <v>243</v>
      </c>
      <c r="E342" s="45">
        <v>39671</v>
      </c>
      <c r="F342" s="45">
        <v>39672</v>
      </c>
      <c r="G342" s="188">
        <f t="shared" si="9"/>
        <v>1</v>
      </c>
      <c r="H342" s="29" t="s">
        <v>242</v>
      </c>
      <c r="I342" s="29" t="s">
        <v>139</v>
      </c>
      <c r="J342" s="29" t="s">
        <v>225</v>
      </c>
    </row>
    <row r="343" spans="1:10" ht="12.75" customHeight="1">
      <c r="A343" s="29" t="s">
        <v>32</v>
      </c>
      <c r="B343" s="29" t="s">
        <v>85</v>
      </c>
      <c r="C343" s="29" t="s">
        <v>86</v>
      </c>
      <c r="D343" s="29" t="s">
        <v>243</v>
      </c>
      <c r="E343" s="45">
        <v>39748</v>
      </c>
      <c r="F343" s="45">
        <v>39749</v>
      </c>
      <c r="G343" s="188">
        <f t="shared" si="9"/>
        <v>1</v>
      </c>
      <c r="H343" s="29" t="s">
        <v>242</v>
      </c>
      <c r="I343" s="29" t="s">
        <v>139</v>
      </c>
      <c r="J343" s="29" t="s">
        <v>225</v>
      </c>
    </row>
    <row r="344" spans="1:10" ht="12.75" customHeight="1">
      <c r="A344" s="29" t="s">
        <v>32</v>
      </c>
      <c r="B344" s="29" t="s">
        <v>93</v>
      </c>
      <c r="C344" s="29" t="s">
        <v>94</v>
      </c>
      <c r="D344" s="29" t="s">
        <v>243</v>
      </c>
      <c r="E344" s="130">
        <v>39518</v>
      </c>
      <c r="F344" s="130">
        <v>39519</v>
      </c>
      <c r="G344" s="187">
        <f t="shared" si="9"/>
        <v>1</v>
      </c>
      <c r="H344" s="29" t="s">
        <v>242</v>
      </c>
      <c r="I344" s="29" t="s">
        <v>139</v>
      </c>
      <c r="J344" s="29" t="s">
        <v>241</v>
      </c>
    </row>
    <row r="345" spans="1:10" ht="12.75" customHeight="1">
      <c r="A345" s="29" t="s">
        <v>32</v>
      </c>
      <c r="B345" s="29" t="s">
        <v>93</v>
      </c>
      <c r="C345" s="29" t="s">
        <v>94</v>
      </c>
      <c r="D345" s="29" t="s">
        <v>243</v>
      </c>
      <c r="E345" s="130">
        <v>39567</v>
      </c>
      <c r="F345" s="130">
        <v>39568</v>
      </c>
      <c r="G345" s="187">
        <f t="shared" si="9"/>
        <v>1</v>
      </c>
      <c r="H345" s="29" t="s">
        <v>242</v>
      </c>
      <c r="I345" s="29" t="s">
        <v>139</v>
      </c>
      <c r="J345" s="29" t="s">
        <v>241</v>
      </c>
    </row>
    <row r="346" spans="1:10" ht="12.75" customHeight="1">
      <c r="A346" s="29" t="s">
        <v>32</v>
      </c>
      <c r="B346" s="29" t="s">
        <v>93</v>
      </c>
      <c r="C346" s="29" t="s">
        <v>94</v>
      </c>
      <c r="D346" s="29" t="s">
        <v>243</v>
      </c>
      <c r="E346" s="45">
        <v>39568</v>
      </c>
      <c r="F346" s="45">
        <v>39569</v>
      </c>
      <c r="G346" s="188">
        <f t="shared" si="9"/>
        <v>1</v>
      </c>
      <c r="H346" s="29" t="s">
        <v>242</v>
      </c>
      <c r="I346" s="29" t="s">
        <v>139</v>
      </c>
      <c r="J346" s="29" t="s">
        <v>241</v>
      </c>
    </row>
    <row r="347" spans="1:10" ht="12.75" customHeight="1">
      <c r="A347" s="29" t="s">
        <v>32</v>
      </c>
      <c r="B347" s="29" t="s">
        <v>93</v>
      </c>
      <c r="C347" s="29" t="s">
        <v>94</v>
      </c>
      <c r="D347" s="29" t="s">
        <v>243</v>
      </c>
      <c r="E347" s="45">
        <v>39569</v>
      </c>
      <c r="F347" s="45">
        <v>39570</v>
      </c>
      <c r="G347" s="188">
        <f t="shared" si="9"/>
        <v>1</v>
      </c>
      <c r="H347" s="29" t="s">
        <v>242</v>
      </c>
      <c r="I347" s="29" t="s">
        <v>139</v>
      </c>
      <c r="J347" s="29" t="s">
        <v>241</v>
      </c>
    </row>
    <row r="348" spans="1:10" ht="12.75" customHeight="1">
      <c r="A348" s="29" t="s">
        <v>32</v>
      </c>
      <c r="B348" s="29" t="s">
        <v>93</v>
      </c>
      <c r="C348" s="29" t="s">
        <v>94</v>
      </c>
      <c r="D348" s="29" t="s">
        <v>243</v>
      </c>
      <c r="E348" s="45">
        <v>39570</v>
      </c>
      <c r="F348" s="45">
        <v>39571</v>
      </c>
      <c r="G348" s="188">
        <f t="shared" si="9"/>
        <v>1</v>
      </c>
      <c r="H348" s="29" t="s">
        <v>242</v>
      </c>
      <c r="I348" s="29" t="s">
        <v>139</v>
      </c>
      <c r="J348" s="29" t="s">
        <v>241</v>
      </c>
    </row>
    <row r="349" spans="1:10" ht="12.75" customHeight="1">
      <c r="A349" s="29" t="s">
        <v>32</v>
      </c>
      <c r="B349" s="29" t="s">
        <v>93</v>
      </c>
      <c r="C349" s="29" t="s">
        <v>94</v>
      </c>
      <c r="D349" s="29" t="s">
        <v>243</v>
      </c>
      <c r="E349" s="45">
        <v>39637</v>
      </c>
      <c r="F349" s="45">
        <v>39638</v>
      </c>
      <c r="G349" s="188">
        <f t="shared" si="9"/>
        <v>1</v>
      </c>
      <c r="H349" s="29" t="s">
        <v>242</v>
      </c>
      <c r="I349" s="29" t="s">
        <v>139</v>
      </c>
      <c r="J349" s="29" t="s">
        <v>241</v>
      </c>
    </row>
    <row r="350" spans="1:10" ht="12.75" customHeight="1">
      <c r="A350" s="29" t="s">
        <v>32</v>
      </c>
      <c r="B350" s="29" t="s">
        <v>93</v>
      </c>
      <c r="C350" s="29" t="s">
        <v>94</v>
      </c>
      <c r="D350" s="29" t="s">
        <v>243</v>
      </c>
      <c r="E350" s="45">
        <v>39638</v>
      </c>
      <c r="F350" s="45">
        <v>39639</v>
      </c>
      <c r="G350" s="188">
        <f t="shared" si="9"/>
        <v>1</v>
      </c>
      <c r="H350" s="29" t="s">
        <v>242</v>
      </c>
      <c r="I350" s="29" t="s">
        <v>139</v>
      </c>
      <c r="J350" s="29" t="s">
        <v>241</v>
      </c>
    </row>
    <row r="351" spans="1:10" ht="12.75" customHeight="1">
      <c r="A351" s="29" t="s">
        <v>32</v>
      </c>
      <c r="B351" s="29" t="s">
        <v>93</v>
      </c>
      <c r="C351" s="29" t="s">
        <v>94</v>
      </c>
      <c r="D351" s="29" t="s">
        <v>243</v>
      </c>
      <c r="E351" s="45">
        <v>39639</v>
      </c>
      <c r="F351" s="45">
        <v>39640</v>
      </c>
      <c r="G351" s="188">
        <f t="shared" si="9"/>
        <v>1</v>
      </c>
      <c r="H351" s="29" t="s">
        <v>242</v>
      </c>
      <c r="I351" s="29" t="s">
        <v>139</v>
      </c>
      <c r="J351" s="29" t="s">
        <v>241</v>
      </c>
    </row>
    <row r="352" spans="1:10" ht="12.75" customHeight="1">
      <c r="A352" s="29" t="s">
        <v>32</v>
      </c>
      <c r="B352" s="29" t="s">
        <v>93</v>
      </c>
      <c r="C352" s="29" t="s">
        <v>94</v>
      </c>
      <c r="D352" s="29" t="s">
        <v>243</v>
      </c>
      <c r="E352" s="45">
        <v>39679</v>
      </c>
      <c r="F352" s="45">
        <v>39680</v>
      </c>
      <c r="G352" s="188">
        <f t="shared" si="9"/>
        <v>1</v>
      </c>
      <c r="H352" s="29" t="s">
        <v>242</v>
      </c>
      <c r="I352" s="29" t="s">
        <v>139</v>
      </c>
      <c r="J352" s="29" t="s">
        <v>241</v>
      </c>
    </row>
    <row r="353" spans="1:10" ht="12.75" customHeight="1">
      <c r="A353" s="29" t="s">
        <v>32</v>
      </c>
      <c r="B353" s="29" t="s">
        <v>93</v>
      </c>
      <c r="C353" s="29" t="s">
        <v>94</v>
      </c>
      <c r="D353" s="29" t="s">
        <v>243</v>
      </c>
      <c r="E353" s="45">
        <v>39680</v>
      </c>
      <c r="F353" s="45">
        <v>39681</v>
      </c>
      <c r="G353" s="188">
        <f t="shared" si="9"/>
        <v>1</v>
      </c>
      <c r="H353" s="29" t="s">
        <v>242</v>
      </c>
      <c r="I353" s="29" t="s">
        <v>139</v>
      </c>
      <c r="J353" s="29" t="s">
        <v>241</v>
      </c>
    </row>
    <row r="354" spans="1:10" ht="12.75" customHeight="1">
      <c r="A354" s="29" t="s">
        <v>32</v>
      </c>
      <c r="B354" s="29" t="s">
        <v>93</v>
      </c>
      <c r="C354" s="29" t="s">
        <v>94</v>
      </c>
      <c r="D354" s="29" t="s">
        <v>243</v>
      </c>
      <c r="E354" s="45">
        <v>39686</v>
      </c>
      <c r="F354" s="45">
        <v>39687</v>
      </c>
      <c r="G354" s="188">
        <f t="shared" si="9"/>
        <v>1</v>
      </c>
      <c r="H354" s="29" t="s">
        <v>242</v>
      </c>
      <c r="I354" s="29" t="s">
        <v>139</v>
      </c>
      <c r="J354" s="29" t="s">
        <v>241</v>
      </c>
    </row>
    <row r="355" spans="1:10" ht="12.75" customHeight="1">
      <c r="A355" s="29" t="s">
        <v>32</v>
      </c>
      <c r="B355" s="29" t="s">
        <v>93</v>
      </c>
      <c r="C355" s="29" t="s">
        <v>94</v>
      </c>
      <c r="D355" s="29" t="s">
        <v>243</v>
      </c>
      <c r="E355" s="45">
        <v>39687</v>
      </c>
      <c r="F355" s="45">
        <v>39688</v>
      </c>
      <c r="G355" s="188">
        <f t="shared" si="9"/>
        <v>1</v>
      </c>
      <c r="H355" s="29" t="s">
        <v>242</v>
      </c>
      <c r="I355" s="29" t="s">
        <v>139</v>
      </c>
      <c r="J355" s="29" t="s">
        <v>241</v>
      </c>
    </row>
    <row r="356" spans="1:10" ht="12.75" customHeight="1">
      <c r="A356" s="29" t="s">
        <v>32</v>
      </c>
      <c r="B356" s="29" t="s">
        <v>93</v>
      </c>
      <c r="C356" s="29" t="s">
        <v>94</v>
      </c>
      <c r="D356" s="29" t="s">
        <v>243</v>
      </c>
      <c r="E356" s="148">
        <v>39687</v>
      </c>
      <c r="F356" s="148">
        <v>39688</v>
      </c>
      <c r="G356" s="189">
        <f t="shared" si="9"/>
        <v>1</v>
      </c>
      <c r="H356" s="29" t="s">
        <v>242</v>
      </c>
      <c r="I356" s="29" t="s">
        <v>139</v>
      </c>
      <c r="J356" s="29" t="s">
        <v>241</v>
      </c>
    </row>
    <row r="357" spans="1:10" ht="12.75" customHeight="1">
      <c r="A357" s="29" t="s">
        <v>32</v>
      </c>
      <c r="B357" s="29" t="s">
        <v>93</v>
      </c>
      <c r="C357" s="29" t="s">
        <v>94</v>
      </c>
      <c r="D357" s="29" t="s">
        <v>243</v>
      </c>
      <c r="E357" s="45">
        <v>39688</v>
      </c>
      <c r="F357" s="45">
        <v>39689</v>
      </c>
      <c r="G357" s="188">
        <f t="shared" si="9"/>
        <v>1</v>
      </c>
      <c r="H357" s="29" t="s">
        <v>242</v>
      </c>
      <c r="I357" s="29" t="s">
        <v>139</v>
      </c>
      <c r="J357" s="29" t="s">
        <v>241</v>
      </c>
    </row>
    <row r="358" spans="1:10" ht="12.75" customHeight="1">
      <c r="A358" s="29" t="s">
        <v>32</v>
      </c>
      <c r="B358" s="29" t="s">
        <v>93</v>
      </c>
      <c r="C358" s="29" t="s">
        <v>94</v>
      </c>
      <c r="D358" s="29" t="s">
        <v>243</v>
      </c>
      <c r="E358" s="45">
        <v>39689</v>
      </c>
      <c r="F358" s="45">
        <v>39690</v>
      </c>
      <c r="G358" s="188">
        <f t="shared" si="9"/>
        <v>1</v>
      </c>
      <c r="H358" s="29" t="s">
        <v>242</v>
      </c>
      <c r="I358" s="29" t="s">
        <v>139</v>
      </c>
      <c r="J358" s="29" t="s">
        <v>241</v>
      </c>
    </row>
    <row r="359" spans="1:10" ht="12.75" customHeight="1">
      <c r="A359" s="29" t="s">
        <v>32</v>
      </c>
      <c r="B359" s="29" t="s">
        <v>93</v>
      </c>
      <c r="C359" s="29" t="s">
        <v>94</v>
      </c>
      <c r="D359" s="29" t="s">
        <v>243</v>
      </c>
      <c r="E359" s="45">
        <v>39690</v>
      </c>
      <c r="F359" s="45">
        <v>39691</v>
      </c>
      <c r="G359" s="188">
        <f t="shared" si="9"/>
        <v>1</v>
      </c>
      <c r="H359" s="29" t="s">
        <v>242</v>
      </c>
      <c r="I359" s="29" t="s">
        <v>139</v>
      </c>
      <c r="J359" s="29" t="s">
        <v>241</v>
      </c>
    </row>
    <row r="360" spans="1:10" ht="12.75" customHeight="1">
      <c r="A360" s="29" t="s">
        <v>32</v>
      </c>
      <c r="B360" s="29" t="s">
        <v>93</v>
      </c>
      <c r="C360" s="29" t="s">
        <v>94</v>
      </c>
      <c r="D360" s="29" t="s">
        <v>243</v>
      </c>
      <c r="E360" s="45">
        <v>39691</v>
      </c>
      <c r="F360" s="45">
        <v>39692</v>
      </c>
      <c r="G360" s="188">
        <f t="shared" si="9"/>
        <v>1</v>
      </c>
      <c r="H360" s="29" t="s">
        <v>242</v>
      </c>
      <c r="I360" s="29" t="s">
        <v>139</v>
      </c>
      <c r="J360" s="29" t="s">
        <v>241</v>
      </c>
    </row>
    <row r="361" spans="1:10" ht="12.75" customHeight="1">
      <c r="A361" s="29" t="s">
        <v>32</v>
      </c>
      <c r="B361" s="29" t="s">
        <v>93</v>
      </c>
      <c r="C361" s="29" t="s">
        <v>94</v>
      </c>
      <c r="D361" s="29" t="s">
        <v>243</v>
      </c>
      <c r="E361" s="45">
        <v>39700</v>
      </c>
      <c r="F361" s="45">
        <v>39707</v>
      </c>
      <c r="G361" s="188">
        <f t="shared" si="9"/>
        <v>7</v>
      </c>
      <c r="H361" s="29" t="s">
        <v>242</v>
      </c>
      <c r="I361" s="29" t="s">
        <v>139</v>
      </c>
      <c r="J361" s="29" t="s">
        <v>241</v>
      </c>
    </row>
    <row r="362" spans="1:10" ht="12.75" customHeight="1">
      <c r="A362" s="29" t="s">
        <v>32</v>
      </c>
      <c r="B362" s="29" t="s">
        <v>93</v>
      </c>
      <c r="C362" s="29" t="s">
        <v>94</v>
      </c>
      <c r="D362" s="29" t="s">
        <v>243</v>
      </c>
      <c r="E362" s="130">
        <v>39735</v>
      </c>
      <c r="F362" s="130">
        <v>39736</v>
      </c>
      <c r="G362" s="187">
        <f t="shared" si="9"/>
        <v>1</v>
      </c>
      <c r="H362" s="29" t="s">
        <v>242</v>
      </c>
      <c r="I362" s="29" t="s">
        <v>139</v>
      </c>
      <c r="J362" s="29" t="s">
        <v>241</v>
      </c>
    </row>
    <row r="363" spans="1:10" ht="12.75" customHeight="1">
      <c r="A363" s="29" t="s">
        <v>32</v>
      </c>
      <c r="B363" s="29" t="s">
        <v>93</v>
      </c>
      <c r="C363" s="29" t="s">
        <v>94</v>
      </c>
      <c r="D363" s="29" t="s">
        <v>243</v>
      </c>
      <c r="E363" s="130">
        <v>39736</v>
      </c>
      <c r="F363" s="130">
        <v>39737</v>
      </c>
      <c r="G363" s="187">
        <f t="shared" si="9"/>
        <v>1</v>
      </c>
      <c r="H363" s="29" t="s">
        <v>242</v>
      </c>
      <c r="I363" s="29" t="s">
        <v>139</v>
      </c>
      <c r="J363" s="29" t="s">
        <v>241</v>
      </c>
    </row>
    <row r="364" spans="1:10" ht="12.75" customHeight="1">
      <c r="A364" s="29" t="s">
        <v>32</v>
      </c>
      <c r="B364" s="29" t="s">
        <v>93</v>
      </c>
      <c r="C364" s="29" t="s">
        <v>94</v>
      </c>
      <c r="D364" s="29" t="s">
        <v>243</v>
      </c>
      <c r="E364" s="130">
        <v>39737</v>
      </c>
      <c r="F364" s="130">
        <v>39738</v>
      </c>
      <c r="G364" s="187">
        <f t="shared" si="9"/>
        <v>1</v>
      </c>
      <c r="H364" s="29" t="s">
        <v>242</v>
      </c>
      <c r="I364" s="29" t="s">
        <v>139</v>
      </c>
      <c r="J364" s="29" t="s">
        <v>241</v>
      </c>
    </row>
    <row r="365" spans="1:10" ht="12.75" customHeight="1">
      <c r="A365" s="29" t="s">
        <v>32</v>
      </c>
      <c r="B365" s="29" t="s">
        <v>113</v>
      </c>
      <c r="C365" s="29" t="s">
        <v>114</v>
      </c>
      <c r="D365" s="29" t="s">
        <v>243</v>
      </c>
      <c r="E365" s="130">
        <v>39518</v>
      </c>
      <c r="F365" s="130">
        <v>39519</v>
      </c>
      <c r="G365" s="187">
        <f t="shared" si="9"/>
        <v>1</v>
      </c>
      <c r="H365" s="29" t="s">
        <v>242</v>
      </c>
      <c r="I365" s="29" t="s">
        <v>139</v>
      </c>
      <c r="J365" s="29" t="s">
        <v>241</v>
      </c>
    </row>
    <row r="366" spans="1:10" ht="12.75" customHeight="1">
      <c r="A366" s="32" t="s">
        <v>32</v>
      </c>
      <c r="B366" s="32" t="s">
        <v>113</v>
      </c>
      <c r="C366" s="32" t="s">
        <v>114</v>
      </c>
      <c r="D366" s="32" t="s">
        <v>243</v>
      </c>
      <c r="E366" s="119">
        <v>39714</v>
      </c>
      <c r="F366" s="119">
        <v>39715</v>
      </c>
      <c r="G366" s="190">
        <f t="shared" si="9"/>
        <v>1</v>
      </c>
      <c r="H366" s="32" t="s">
        <v>242</v>
      </c>
      <c r="I366" s="32" t="s">
        <v>139</v>
      </c>
      <c r="J366" s="29" t="s">
        <v>241</v>
      </c>
    </row>
    <row r="367" spans="1:10" ht="12.75" customHeight="1">
      <c r="A367" s="29"/>
      <c r="B367" s="54">
        <f>SUM(IF(FREQUENCY(MATCH(B244:B366,B244:B366,0),MATCH(B244:B366,B244:B366,0))&gt;0,1))</f>
        <v>17</v>
      </c>
      <c r="C367" s="30"/>
      <c r="D367" s="30">
        <f>COUNTA(D244:D366)</f>
        <v>123</v>
      </c>
      <c r="E367" s="30"/>
      <c r="F367" s="30"/>
      <c r="G367" s="191">
        <f>SUM(G244:G366)</f>
        <v>146</v>
      </c>
      <c r="H367" s="29"/>
      <c r="I367" s="29"/>
      <c r="J367" s="43"/>
    </row>
    <row r="368" spans="1:10" ht="12.75" customHeight="1">
      <c r="A368" s="29"/>
      <c r="B368" s="29"/>
      <c r="C368" s="29"/>
      <c r="D368" s="29"/>
      <c r="E368" s="29"/>
      <c r="F368" s="29"/>
      <c r="G368" s="188"/>
      <c r="H368" s="29"/>
      <c r="I368" s="29"/>
      <c r="J368" s="43"/>
    </row>
    <row r="369" spans="1:10" ht="12.75" customHeight="1">
      <c r="A369" s="29" t="s">
        <v>118</v>
      </c>
      <c r="B369" s="133" t="s">
        <v>129</v>
      </c>
      <c r="C369" s="133" t="s">
        <v>130</v>
      </c>
      <c r="D369" s="29" t="s">
        <v>243</v>
      </c>
      <c r="E369" s="130">
        <v>39450</v>
      </c>
      <c r="F369" s="130">
        <v>39451</v>
      </c>
      <c r="G369" s="187">
        <f aca="true" t="shared" si="10" ref="G369:G377">F369-E369</f>
        <v>1</v>
      </c>
      <c r="H369" s="29" t="s">
        <v>242</v>
      </c>
      <c r="I369" s="29" t="s">
        <v>139</v>
      </c>
      <c r="J369" s="29" t="s">
        <v>225</v>
      </c>
    </row>
    <row r="370" spans="1:10" ht="12.75" customHeight="1">
      <c r="A370" s="29" t="s">
        <v>118</v>
      </c>
      <c r="B370" s="133" t="s">
        <v>129</v>
      </c>
      <c r="C370" s="133" t="s">
        <v>130</v>
      </c>
      <c r="D370" s="29" t="s">
        <v>243</v>
      </c>
      <c r="E370" s="130">
        <v>39462</v>
      </c>
      <c r="F370" s="130">
        <v>39463</v>
      </c>
      <c r="G370" s="187">
        <f t="shared" si="10"/>
        <v>1</v>
      </c>
      <c r="H370" s="29" t="s">
        <v>242</v>
      </c>
      <c r="I370" s="29" t="s">
        <v>139</v>
      </c>
      <c r="J370" s="29" t="s">
        <v>225</v>
      </c>
    </row>
    <row r="371" spans="1:10" ht="12.75" customHeight="1">
      <c r="A371" s="29" t="s">
        <v>118</v>
      </c>
      <c r="B371" s="133" t="s">
        <v>129</v>
      </c>
      <c r="C371" s="133" t="s">
        <v>130</v>
      </c>
      <c r="D371" s="29" t="s">
        <v>243</v>
      </c>
      <c r="E371" s="130">
        <v>39483</v>
      </c>
      <c r="F371" s="130">
        <v>39484</v>
      </c>
      <c r="G371" s="187">
        <f t="shared" si="10"/>
        <v>1</v>
      </c>
      <c r="H371" s="29" t="s">
        <v>242</v>
      </c>
      <c r="I371" s="29" t="s">
        <v>139</v>
      </c>
      <c r="J371" s="29" t="s">
        <v>225</v>
      </c>
    </row>
    <row r="372" spans="1:10" ht="12.75" customHeight="1">
      <c r="A372" s="29" t="s">
        <v>118</v>
      </c>
      <c r="B372" s="133" t="s">
        <v>129</v>
      </c>
      <c r="C372" s="133" t="s">
        <v>130</v>
      </c>
      <c r="D372" s="29" t="s">
        <v>243</v>
      </c>
      <c r="E372" s="130">
        <v>39483</v>
      </c>
      <c r="F372" s="130">
        <v>39484</v>
      </c>
      <c r="G372" s="187">
        <f t="shared" si="10"/>
        <v>1</v>
      </c>
      <c r="H372" s="29" t="s">
        <v>242</v>
      </c>
      <c r="I372" s="29" t="s">
        <v>139</v>
      </c>
      <c r="J372" s="29" t="s">
        <v>225</v>
      </c>
    </row>
    <row r="373" spans="1:10" ht="12.75" customHeight="1">
      <c r="A373" s="29" t="s">
        <v>118</v>
      </c>
      <c r="B373" s="133" t="s">
        <v>129</v>
      </c>
      <c r="C373" s="133" t="s">
        <v>130</v>
      </c>
      <c r="D373" s="29" t="s">
        <v>243</v>
      </c>
      <c r="E373" s="130">
        <v>39490</v>
      </c>
      <c r="F373" s="130">
        <v>39491</v>
      </c>
      <c r="G373" s="187">
        <f t="shared" si="10"/>
        <v>1</v>
      </c>
      <c r="H373" s="29" t="s">
        <v>242</v>
      </c>
      <c r="I373" s="29" t="s">
        <v>139</v>
      </c>
      <c r="J373" s="29" t="s">
        <v>225</v>
      </c>
    </row>
    <row r="374" spans="1:10" ht="12.75" customHeight="1">
      <c r="A374" s="29" t="s">
        <v>118</v>
      </c>
      <c r="B374" s="133" t="s">
        <v>129</v>
      </c>
      <c r="C374" s="133" t="s">
        <v>130</v>
      </c>
      <c r="D374" s="29" t="s">
        <v>243</v>
      </c>
      <c r="E374" s="45">
        <v>39574</v>
      </c>
      <c r="F374" s="45">
        <v>39575</v>
      </c>
      <c r="G374" s="188">
        <f t="shared" si="10"/>
        <v>1</v>
      </c>
      <c r="H374" s="29" t="s">
        <v>242</v>
      </c>
      <c r="I374" s="29" t="s">
        <v>139</v>
      </c>
      <c r="J374" s="29" t="s">
        <v>225</v>
      </c>
    </row>
    <row r="375" spans="1:10" ht="12.75" customHeight="1">
      <c r="A375" s="29" t="s">
        <v>118</v>
      </c>
      <c r="B375" s="133" t="s">
        <v>129</v>
      </c>
      <c r="C375" s="133" t="s">
        <v>130</v>
      </c>
      <c r="D375" s="29" t="s">
        <v>243</v>
      </c>
      <c r="E375" s="45">
        <v>39630</v>
      </c>
      <c r="F375" s="45">
        <v>39631</v>
      </c>
      <c r="G375" s="188">
        <f t="shared" si="10"/>
        <v>1</v>
      </c>
      <c r="H375" s="29" t="s">
        <v>242</v>
      </c>
      <c r="I375" s="29" t="s">
        <v>139</v>
      </c>
      <c r="J375" s="29" t="s">
        <v>225</v>
      </c>
    </row>
    <row r="376" spans="1:10" ht="12.75" customHeight="1">
      <c r="A376" s="29" t="s">
        <v>118</v>
      </c>
      <c r="B376" s="133" t="s">
        <v>129</v>
      </c>
      <c r="C376" s="133" t="s">
        <v>130</v>
      </c>
      <c r="D376" s="29" t="s">
        <v>243</v>
      </c>
      <c r="E376" s="45">
        <v>39694</v>
      </c>
      <c r="F376" s="45">
        <v>39695</v>
      </c>
      <c r="G376" s="188">
        <f t="shared" si="10"/>
        <v>1</v>
      </c>
      <c r="H376" s="29" t="s">
        <v>242</v>
      </c>
      <c r="I376" s="29" t="s">
        <v>139</v>
      </c>
      <c r="J376" s="29" t="s">
        <v>225</v>
      </c>
    </row>
    <row r="377" spans="1:10" ht="12.75" customHeight="1">
      <c r="A377" s="32" t="s">
        <v>118</v>
      </c>
      <c r="B377" s="134" t="s">
        <v>129</v>
      </c>
      <c r="C377" s="134" t="s">
        <v>130</v>
      </c>
      <c r="D377" s="32" t="s">
        <v>243</v>
      </c>
      <c r="E377" s="119">
        <v>39714</v>
      </c>
      <c r="F377" s="119">
        <v>39715</v>
      </c>
      <c r="G377" s="190">
        <f t="shared" si="10"/>
        <v>1</v>
      </c>
      <c r="H377" s="32" t="s">
        <v>242</v>
      </c>
      <c r="I377" s="32" t="s">
        <v>139</v>
      </c>
      <c r="J377" s="32" t="s">
        <v>241</v>
      </c>
    </row>
    <row r="378" spans="1:10" ht="12.75" customHeight="1">
      <c r="A378" s="29"/>
      <c r="B378" s="54">
        <f>SUM(IF(FREQUENCY(MATCH(B369:B377,B369:B377,0),MATCH(B369:B377,B369:B377,0))&gt;0,1))</f>
        <v>1</v>
      </c>
      <c r="C378" s="30"/>
      <c r="D378" s="30">
        <f>COUNTA(D369:D377)</f>
        <v>9</v>
      </c>
      <c r="E378" s="30"/>
      <c r="F378" s="30"/>
      <c r="G378" s="191">
        <f>SUM(G369:G377)</f>
        <v>9</v>
      </c>
      <c r="H378" s="29"/>
      <c r="I378" s="29"/>
      <c r="J378" s="43"/>
    </row>
    <row r="379" spans="1:10" ht="12.75" customHeight="1">
      <c r="A379" s="29"/>
      <c r="B379" s="29"/>
      <c r="C379" s="29"/>
      <c r="D379" s="29"/>
      <c r="E379" s="29"/>
      <c r="F379" s="29"/>
      <c r="G379" s="188"/>
      <c r="H379" s="29"/>
      <c r="I379" s="29"/>
      <c r="J379" s="43"/>
    </row>
    <row r="380" spans="1:10" ht="12.75" customHeight="1">
      <c r="A380" s="30" t="s">
        <v>248</v>
      </c>
      <c r="B380" s="41">
        <f>B12+B54+B70+B171+B198+B217+B242+B367+B378</f>
        <v>57</v>
      </c>
      <c r="C380" s="41"/>
      <c r="D380" s="41">
        <f>D12+D54+D70+D171+D198+D217+D242+D367+D378</f>
        <v>360</v>
      </c>
      <c r="E380" s="29"/>
      <c r="F380" s="29"/>
      <c r="G380" s="194">
        <f>G12+G54+G70+G171+G198+G217+G242+G367+G378</f>
        <v>408</v>
      </c>
      <c r="H380" s="29"/>
      <c r="I380" s="29"/>
      <c r="J380" s="43"/>
    </row>
    <row r="381" ht="12.75" customHeight="1"/>
    <row r="382" spans="1:8" ht="12.75" customHeight="1">
      <c r="A382" s="26"/>
      <c r="B382" s="41"/>
      <c r="C382" s="41"/>
      <c r="D382" s="41"/>
      <c r="E382" s="29"/>
      <c r="F382" s="29"/>
      <c r="G382" s="194"/>
      <c r="H382" s="29"/>
    </row>
    <row r="383" spans="2:8" ht="12.75" customHeight="1">
      <c r="B383" s="106"/>
      <c r="C383" s="138"/>
      <c r="D383" s="99"/>
      <c r="E383" s="43"/>
      <c r="F383" s="43"/>
      <c r="G383" s="196"/>
      <c r="H383" s="43"/>
    </row>
    <row r="384" spans="2:8" ht="12.75" customHeight="1">
      <c r="B384" s="100"/>
      <c r="C384" s="95"/>
      <c r="D384" s="105"/>
      <c r="E384" s="110"/>
      <c r="F384" s="110"/>
      <c r="G384" s="197"/>
      <c r="H384" s="107"/>
    </row>
    <row r="385" spans="2:8" ht="12.75" customHeight="1">
      <c r="B385" s="182"/>
      <c r="C385" s="101" t="s">
        <v>487</v>
      </c>
      <c r="D385" s="104"/>
      <c r="E385" s="103"/>
      <c r="F385" s="113"/>
      <c r="G385" s="198"/>
      <c r="H385" s="102"/>
    </row>
    <row r="386" spans="2:8" ht="12.75" customHeight="1">
      <c r="B386" s="112"/>
      <c r="C386" s="101"/>
      <c r="D386" s="103"/>
      <c r="E386" s="113"/>
      <c r="F386" s="114"/>
      <c r="G386" s="198"/>
      <c r="H386" s="102"/>
    </row>
    <row r="387" spans="2:8" ht="12.75" customHeight="1">
      <c r="B387" s="178"/>
      <c r="C387" s="101" t="s">
        <v>485</v>
      </c>
      <c r="D387" s="104"/>
      <c r="E387" s="114"/>
      <c r="F387" s="114"/>
      <c r="G387" s="198"/>
      <c r="H387" s="102"/>
    </row>
    <row r="388" spans="2:8" ht="12" customHeight="1">
      <c r="B388" s="132"/>
      <c r="C388" s="143" t="s">
        <v>486</v>
      </c>
      <c r="D388" s="104"/>
      <c r="E388" s="114"/>
      <c r="F388" s="114"/>
      <c r="G388" s="198"/>
      <c r="H388" s="102"/>
    </row>
    <row r="389" spans="2:8" ht="12" customHeight="1">
      <c r="B389" s="132"/>
      <c r="C389" s="143"/>
      <c r="D389" s="104"/>
      <c r="E389" s="114"/>
      <c r="F389" s="114"/>
      <c r="G389" s="198"/>
      <c r="H389" s="102"/>
    </row>
    <row r="390" spans="2:8" ht="11.25">
      <c r="B390" s="183"/>
      <c r="C390" s="101" t="s">
        <v>491</v>
      </c>
      <c r="D390" s="104"/>
      <c r="E390" s="114"/>
      <c r="F390" s="114"/>
      <c r="G390" s="198"/>
      <c r="H390" s="102"/>
    </row>
    <row r="391" spans="2:8" ht="11.25">
      <c r="B391" s="132"/>
      <c r="C391" s="143" t="s">
        <v>492</v>
      </c>
      <c r="D391" s="104"/>
      <c r="E391" s="114"/>
      <c r="F391" s="114"/>
      <c r="G391" s="198"/>
      <c r="H391" s="102"/>
    </row>
    <row r="392" spans="2:8" ht="9">
      <c r="B392" s="108"/>
      <c r="C392" s="181"/>
      <c r="D392" s="109"/>
      <c r="E392" s="116"/>
      <c r="F392" s="116"/>
      <c r="G392" s="199"/>
      <c r="H392" s="118"/>
    </row>
    <row r="397" ht="9">
      <c r="C397" s="142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Texas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7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2.8515625" style="6" customWidth="1"/>
    <col min="2" max="2" width="9.7109375" style="6" customWidth="1"/>
    <col min="3" max="3" width="39.28125" style="31" customWidth="1"/>
    <col min="4" max="4" width="9.140625" style="7" customWidth="1"/>
    <col min="5" max="5" width="9.140625" style="93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212" t="s">
        <v>228</v>
      </c>
      <c r="C1" s="213"/>
      <c r="D1" s="213"/>
      <c r="E1" s="213"/>
      <c r="F1" s="28"/>
      <c r="G1" s="210" t="s">
        <v>227</v>
      </c>
      <c r="H1" s="211"/>
      <c r="I1" s="211"/>
      <c r="J1" s="211"/>
      <c r="K1" s="211"/>
    </row>
    <row r="2" spans="1:147" s="9" customFormat="1" ht="50.25" customHeight="1">
      <c r="A2" s="19" t="s">
        <v>195</v>
      </c>
      <c r="B2" s="3" t="s">
        <v>196</v>
      </c>
      <c r="C2" s="3" t="s">
        <v>185</v>
      </c>
      <c r="D2" s="3" t="s">
        <v>176</v>
      </c>
      <c r="E2" s="13" t="s">
        <v>209</v>
      </c>
      <c r="F2" s="28"/>
      <c r="G2" s="3" t="s">
        <v>177</v>
      </c>
      <c r="H2" s="3" t="s">
        <v>178</v>
      </c>
      <c r="I2" s="3" t="s">
        <v>179</v>
      </c>
      <c r="J2" s="3" t="s">
        <v>180</v>
      </c>
      <c r="K2" s="3" t="s">
        <v>181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2" t="s">
        <v>264</v>
      </c>
      <c r="B3" s="32" t="s">
        <v>281</v>
      </c>
      <c r="C3" s="32" t="s">
        <v>282</v>
      </c>
      <c r="D3" s="46">
        <v>4</v>
      </c>
      <c r="E3" s="144">
        <v>4</v>
      </c>
      <c r="F3" s="46"/>
      <c r="G3" s="46">
        <v>4</v>
      </c>
      <c r="H3" s="46">
        <v>0</v>
      </c>
      <c r="I3" s="46"/>
      <c r="J3" s="46"/>
      <c r="K3" s="46"/>
    </row>
    <row r="4" spans="1:11" ht="12.75" customHeight="1">
      <c r="A4" s="29"/>
      <c r="B4" s="30">
        <f>COUNTA(B3:B3)</f>
        <v>1</v>
      </c>
      <c r="C4" s="30"/>
      <c r="D4" s="39">
        <f>SUM(D3:D3)</f>
        <v>4</v>
      </c>
      <c r="E4" s="79">
        <f>SUM(E3:E3)</f>
        <v>4</v>
      </c>
      <c r="F4" s="39"/>
      <c r="G4" s="39">
        <f>SUM(G3:G3)</f>
        <v>4</v>
      </c>
      <c r="H4" s="39">
        <f>SUM(H3:H3)</f>
        <v>0</v>
      </c>
      <c r="I4" s="39">
        <f>SUM(I3:I3)</f>
        <v>0</v>
      </c>
      <c r="J4" s="39">
        <f>SUM(J3:J3)</f>
        <v>0</v>
      </c>
      <c r="K4" s="39">
        <f>SUM(K3:K3)</f>
        <v>0</v>
      </c>
    </row>
    <row r="5" spans="1:11" ht="12.75" customHeight="1">
      <c r="A5" s="29"/>
      <c r="B5" s="29"/>
      <c r="C5" s="29"/>
      <c r="D5" s="33"/>
      <c r="E5" s="87"/>
      <c r="F5" s="33"/>
      <c r="G5" s="33"/>
      <c r="H5" s="33"/>
      <c r="I5" s="33"/>
      <c r="J5" s="33"/>
      <c r="K5" s="33"/>
    </row>
    <row r="6" spans="1:11" ht="12.75" customHeight="1">
      <c r="A6" s="29" t="s">
        <v>283</v>
      </c>
      <c r="B6" s="29" t="s">
        <v>284</v>
      </c>
      <c r="C6" s="29" t="s">
        <v>285</v>
      </c>
      <c r="D6" s="33">
        <v>2</v>
      </c>
      <c r="E6" s="124">
        <v>2</v>
      </c>
      <c r="F6" s="33"/>
      <c r="G6" s="33">
        <v>2</v>
      </c>
      <c r="H6" s="33"/>
      <c r="I6" s="33"/>
      <c r="J6" s="33"/>
      <c r="K6" s="33"/>
    </row>
    <row r="7" spans="1:11" ht="12.75" customHeight="1">
      <c r="A7" s="29" t="s">
        <v>283</v>
      </c>
      <c r="B7" s="29" t="s">
        <v>288</v>
      </c>
      <c r="C7" s="29" t="s">
        <v>289</v>
      </c>
      <c r="D7" s="33">
        <v>1</v>
      </c>
      <c r="E7" s="124">
        <v>1</v>
      </c>
      <c r="F7" s="33"/>
      <c r="G7" s="33">
        <v>1</v>
      </c>
      <c r="H7" s="33"/>
      <c r="I7" s="33"/>
      <c r="J7" s="33"/>
      <c r="K7" s="33"/>
    </row>
    <row r="8" spans="1:11" ht="12.75" customHeight="1">
      <c r="A8" s="29" t="s">
        <v>283</v>
      </c>
      <c r="B8" s="29" t="s">
        <v>292</v>
      </c>
      <c r="C8" s="29" t="s">
        <v>293</v>
      </c>
      <c r="D8" s="33">
        <v>2</v>
      </c>
      <c r="E8" s="87">
        <v>2</v>
      </c>
      <c r="F8" s="33">
        <v>1</v>
      </c>
      <c r="G8" s="33">
        <v>2</v>
      </c>
      <c r="H8" s="33"/>
      <c r="I8" s="33"/>
      <c r="J8" s="33"/>
      <c r="K8" s="33"/>
    </row>
    <row r="9" spans="1:11" ht="12.75" customHeight="1">
      <c r="A9" s="32" t="s">
        <v>283</v>
      </c>
      <c r="B9" s="32" t="s">
        <v>300</v>
      </c>
      <c r="C9" s="32" t="s">
        <v>301</v>
      </c>
      <c r="D9" s="46">
        <v>4</v>
      </c>
      <c r="E9" s="85">
        <v>6</v>
      </c>
      <c r="F9" s="46"/>
      <c r="G9" s="46">
        <v>3</v>
      </c>
      <c r="H9" s="46"/>
      <c r="I9" s="46">
        <v>1</v>
      </c>
      <c r="J9" s="46"/>
      <c r="K9" s="46"/>
    </row>
    <row r="10" spans="1:11" ht="12.75" customHeight="1">
      <c r="A10" s="29"/>
      <c r="B10" s="30">
        <f>COUNTA(B6:B9)</f>
        <v>4</v>
      </c>
      <c r="C10" s="30"/>
      <c r="D10" s="30">
        <f>SUM(D6:D9)</f>
        <v>9</v>
      </c>
      <c r="E10" s="121">
        <f>SUM(E6:E9)</f>
        <v>11</v>
      </c>
      <c r="F10" s="33"/>
      <c r="G10" s="30">
        <f>SUM(G6:G9)</f>
        <v>8</v>
      </c>
      <c r="H10" s="30">
        <f>SUM(H6:H9)</f>
        <v>0</v>
      </c>
      <c r="I10" s="30">
        <f>SUM(I6:I9)</f>
        <v>1</v>
      </c>
      <c r="J10" s="30">
        <f>SUM(J6:J9)</f>
        <v>0</v>
      </c>
      <c r="K10" s="30">
        <f>SUM(K6:K9)</f>
        <v>0</v>
      </c>
    </row>
    <row r="11" spans="1:11" ht="12.75" customHeight="1">
      <c r="A11" s="29"/>
      <c r="B11" s="29"/>
      <c r="C11" s="29"/>
      <c r="D11" s="33"/>
      <c r="E11" s="87"/>
      <c r="F11" s="33"/>
      <c r="G11" s="33"/>
      <c r="H11" s="33"/>
      <c r="I11" s="33"/>
      <c r="J11" s="33"/>
      <c r="K11" s="33"/>
    </row>
    <row r="12" spans="1:11" ht="12.75" customHeight="1">
      <c r="A12" s="29" t="s">
        <v>341</v>
      </c>
      <c r="B12" s="29" t="s">
        <v>346</v>
      </c>
      <c r="C12" s="29" t="s">
        <v>347</v>
      </c>
      <c r="D12" s="33">
        <v>1</v>
      </c>
      <c r="E12" s="87">
        <v>1</v>
      </c>
      <c r="F12" s="33"/>
      <c r="G12" s="33">
        <v>1</v>
      </c>
      <c r="H12" s="33"/>
      <c r="I12" s="33"/>
      <c r="J12" s="33"/>
      <c r="K12" s="33"/>
    </row>
    <row r="13" spans="1:11" ht="12.75" customHeight="1">
      <c r="A13" s="29" t="s">
        <v>341</v>
      </c>
      <c r="B13" s="29" t="s">
        <v>350</v>
      </c>
      <c r="C13" s="29" t="s">
        <v>351</v>
      </c>
      <c r="D13" s="81">
        <v>1</v>
      </c>
      <c r="E13" s="94">
        <v>1</v>
      </c>
      <c r="F13" s="81"/>
      <c r="G13" s="81">
        <v>1</v>
      </c>
      <c r="H13" s="81"/>
      <c r="I13" s="81"/>
      <c r="J13" s="81"/>
      <c r="K13" s="81"/>
    </row>
    <row r="14" spans="1:11" ht="12.75" customHeight="1">
      <c r="A14" s="32" t="s">
        <v>341</v>
      </c>
      <c r="B14" s="32" t="s">
        <v>352</v>
      </c>
      <c r="C14" s="32" t="s">
        <v>353</v>
      </c>
      <c r="D14" s="46">
        <v>2</v>
      </c>
      <c r="E14" s="85">
        <v>3</v>
      </c>
      <c r="F14" s="46"/>
      <c r="G14" s="46">
        <v>1</v>
      </c>
      <c r="H14" s="46">
        <v>1</v>
      </c>
      <c r="I14" s="46"/>
      <c r="J14" s="46"/>
      <c r="K14" s="46"/>
    </row>
    <row r="15" spans="1:11" ht="12.75" customHeight="1">
      <c r="A15" s="29"/>
      <c r="B15" s="30">
        <f>COUNTA(B12:B14)</f>
        <v>3</v>
      </c>
      <c r="C15" s="30"/>
      <c r="D15" s="30">
        <f>SUM(D12:D14)</f>
        <v>4</v>
      </c>
      <c r="E15" s="121">
        <f>SUM(E12:E14)</f>
        <v>5</v>
      </c>
      <c r="F15" s="33"/>
      <c r="G15" s="30">
        <f>SUM(G12:G14)</f>
        <v>3</v>
      </c>
      <c r="H15" s="30">
        <f>SUM(H12:H14)</f>
        <v>1</v>
      </c>
      <c r="I15" s="30">
        <f>SUM(I12:I14)</f>
        <v>0</v>
      </c>
      <c r="J15" s="30">
        <f>SUM(J12:J14)</f>
        <v>0</v>
      </c>
      <c r="K15" s="30">
        <f>SUM(K12:K14)</f>
        <v>0</v>
      </c>
    </row>
    <row r="16" spans="1:11" ht="12.75" customHeight="1">
      <c r="A16" s="29"/>
      <c r="B16" s="29"/>
      <c r="C16" s="29"/>
      <c r="D16" s="33"/>
      <c r="E16" s="87"/>
      <c r="F16" s="33"/>
      <c r="G16" s="33"/>
      <c r="H16" s="33"/>
      <c r="I16" s="33"/>
      <c r="J16" s="33"/>
      <c r="K16" s="33"/>
    </row>
    <row r="17" spans="1:11" ht="12.75" customHeight="1">
      <c r="A17" s="29" t="s">
        <v>371</v>
      </c>
      <c r="B17" s="29" t="s">
        <v>372</v>
      </c>
      <c r="C17" s="29" t="s">
        <v>373</v>
      </c>
      <c r="D17" s="33">
        <v>9</v>
      </c>
      <c r="E17" s="87">
        <v>9</v>
      </c>
      <c r="F17" s="33"/>
      <c r="G17" s="33">
        <v>9</v>
      </c>
      <c r="H17" s="33"/>
      <c r="I17" s="33"/>
      <c r="J17" s="33"/>
      <c r="K17" s="33"/>
    </row>
    <row r="18" spans="1:11" ht="12.75" customHeight="1">
      <c r="A18" s="29" t="s">
        <v>371</v>
      </c>
      <c r="B18" s="29" t="s">
        <v>374</v>
      </c>
      <c r="C18" s="29" t="s">
        <v>375</v>
      </c>
      <c r="D18" s="33">
        <v>3</v>
      </c>
      <c r="E18" s="87">
        <v>3</v>
      </c>
      <c r="F18" s="33"/>
      <c r="G18" s="33">
        <v>3</v>
      </c>
      <c r="H18" s="33"/>
      <c r="I18" s="33"/>
      <c r="J18" s="33"/>
      <c r="K18" s="33"/>
    </row>
    <row r="19" spans="1:11" ht="12.75" customHeight="1">
      <c r="A19" s="29" t="s">
        <v>371</v>
      </c>
      <c r="B19" s="29" t="s">
        <v>376</v>
      </c>
      <c r="C19" s="29" t="s">
        <v>377</v>
      </c>
      <c r="D19" s="33">
        <v>3</v>
      </c>
      <c r="E19" s="87">
        <v>3</v>
      </c>
      <c r="F19" s="33"/>
      <c r="G19" s="33">
        <v>3</v>
      </c>
      <c r="H19" s="33"/>
      <c r="I19" s="33"/>
      <c r="J19" s="33"/>
      <c r="K19" s="33"/>
    </row>
    <row r="20" spans="1:11" ht="12.75" customHeight="1">
      <c r="A20" s="29" t="s">
        <v>371</v>
      </c>
      <c r="B20" s="29" t="s">
        <v>378</v>
      </c>
      <c r="C20" s="29" t="s">
        <v>379</v>
      </c>
      <c r="D20" s="33">
        <v>8</v>
      </c>
      <c r="E20" s="87">
        <v>13</v>
      </c>
      <c r="F20" s="33"/>
      <c r="G20" s="33">
        <v>5</v>
      </c>
      <c r="H20" s="33">
        <v>1</v>
      </c>
      <c r="I20" s="33">
        <v>2</v>
      </c>
      <c r="J20" s="33"/>
      <c r="K20" s="33"/>
    </row>
    <row r="21" spans="1:11" ht="12.75" customHeight="1">
      <c r="A21" s="29" t="s">
        <v>371</v>
      </c>
      <c r="B21" s="29" t="s">
        <v>384</v>
      </c>
      <c r="C21" s="29" t="s">
        <v>385</v>
      </c>
      <c r="D21" s="33">
        <v>6</v>
      </c>
      <c r="E21" s="87">
        <v>7</v>
      </c>
      <c r="F21" s="33"/>
      <c r="G21" s="33">
        <v>5</v>
      </c>
      <c r="H21" s="33">
        <v>1</v>
      </c>
      <c r="I21" s="33"/>
      <c r="J21" s="33"/>
      <c r="K21" s="33"/>
    </row>
    <row r="22" spans="1:11" ht="12.75" customHeight="1">
      <c r="A22" s="29" t="s">
        <v>371</v>
      </c>
      <c r="B22" s="29" t="s">
        <v>386</v>
      </c>
      <c r="C22" s="29" t="s">
        <v>387</v>
      </c>
      <c r="D22" s="33">
        <v>3</v>
      </c>
      <c r="E22" s="87">
        <v>3</v>
      </c>
      <c r="F22" s="33"/>
      <c r="G22" s="33">
        <v>3</v>
      </c>
      <c r="H22" s="33"/>
      <c r="I22" s="33"/>
      <c r="J22" s="33"/>
      <c r="K22" s="33"/>
    </row>
    <row r="23" spans="1:11" ht="12.75" customHeight="1">
      <c r="A23" s="29" t="s">
        <v>371</v>
      </c>
      <c r="B23" s="29" t="s">
        <v>402</v>
      </c>
      <c r="C23" s="29" t="s">
        <v>403</v>
      </c>
      <c r="D23" s="33">
        <v>5</v>
      </c>
      <c r="E23" s="87">
        <v>5</v>
      </c>
      <c r="F23" s="33"/>
      <c r="G23" s="33">
        <v>5</v>
      </c>
      <c r="H23" s="33"/>
      <c r="I23" s="33"/>
      <c r="J23" s="33"/>
      <c r="K23" s="33"/>
    </row>
    <row r="24" spans="1:11" ht="12.75" customHeight="1">
      <c r="A24" s="29" t="s">
        <v>371</v>
      </c>
      <c r="B24" s="29" t="s">
        <v>412</v>
      </c>
      <c r="C24" s="29" t="s">
        <v>413</v>
      </c>
      <c r="D24" s="33">
        <v>1</v>
      </c>
      <c r="E24" s="87">
        <v>1</v>
      </c>
      <c r="F24" s="33"/>
      <c r="G24" s="33">
        <v>1</v>
      </c>
      <c r="H24" s="33"/>
      <c r="I24" s="33"/>
      <c r="J24" s="33"/>
      <c r="K24" s="33"/>
    </row>
    <row r="25" spans="1:11" ht="12.75" customHeight="1">
      <c r="A25" s="29" t="s">
        <v>371</v>
      </c>
      <c r="B25" s="29" t="s">
        <v>416</v>
      </c>
      <c r="C25" s="29" t="s">
        <v>417</v>
      </c>
      <c r="D25" s="33">
        <v>3</v>
      </c>
      <c r="E25" s="87">
        <v>3</v>
      </c>
      <c r="F25" s="33"/>
      <c r="G25" s="33">
        <v>3</v>
      </c>
      <c r="H25" s="33"/>
      <c r="I25" s="33"/>
      <c r="J25" s="33"/>
      <c r="K25" s="33"/>
    </row>
    <row r="26" spans="1:11" ht="12.75" customHeight="1">
      <c r="A26" s="29" t="s">
        <v>371</v>
      </c>
      <c r="B26" s="29" t="s">
        <v>418</v>
      </c>
      <c r="C26" s="29" t="s">
        <v>419</v>
      </c>
      <c r="D26" s="33">
        <v>2</v>
      </c>
      <c r="E26" s="87">
        <v>2</v>
      </c>
      <c r="F26" s="33"/>
      <c r="G26" s="33">
        <v>2</v>
      </c>
      <c r="H26" s="33"/>
      <c r="I26" s="33"/>
      <c r="J26" s="33"/>
      <c r="K26" s="33"/>
    </row>
    <row r="27" spans="1:11" ht="12.75" customHeight="1">
      <c r="A27" s="29" t="s">
        <v>371</v>
      </c>
      <c r="B27" s="29" t="s">
        <v>424</v>
      </c>
      <c r="C27" s="29" t="s">
        <v>425</v>
      </c>
      <c r="D27" s="33">
        <v>1</v>
      </c>
      <c r="E27" s="87">
        <v>1</v>
      </c>
      <c r="F27" s="33"/>
      <c r="G27" s="33">
        <v>1</v>
      </c>
      <c r="H27" s="33"/>
      <c r="I27" s="33"/>
      <c r="J27" s="33"/>
      <c r="K27" s="33"/>
    </row>
    <row r="28" spans="1:11" ht="12.75" customHeight="1">
      <c r="A28" s="29" t="s">
        <v>371</v>
      </c>
      <c r="B28" s="29" t="s">
        <v>426</v>
      </c>
      <c r="C28" s="29" t="s">
        <v>427</v>
      </c>
      <c r="D28" s="33">
        <v>1</v>
      </c>
      <c r="E28" s="87">
        <v>1</v>
      </c>
      <c r="F28" s="33"/>
      <c r="G28" s="33">
        <v>1</v>
      </c>
      <c r="H28" s="33"/>
      <c r="I28" s="33"/>
      <c r="J28" s="33"/>
      <c r="K28" s="33"/>
    </row>
    <row r="29" spans="1:11" ht="12.75" customHeight="1">
      <c r="A29" s="29" t="s">
        <v>371</v>
      </c>
      <c r="B29" s="29" t="s">
        <v>428</v>
      </c>
      <c r="C29" s="29" t="s">
        <v>429</v>
      </c>
      <c r="D29" s="33">
        <v>2</v>
      </c>
      <c r="E29" s="87">
        <v>2</v>
      </c>
      <c r="F29" s="33"/>
      <c r="G29" s="33">
        <v>2</v>
      </c>
      <c r="H29" s="33"/>
      <c r="I29" s="33"/>
      <c r="J29" s="33"/>
      <c r="K29" s="33"/>
    </row>
    <row r="30" spans="1:11" ht="12.75" customHeight="1">
      <c r="A30" s="29" t="s">
        <v>371</v>
      </c>
      <c r="B30" s="29" t="s">
        <v>430</v>
      </c>
      <c r="C30" s="29" t="s">
        <v>431</v>
      </c>
      <c r="D30" s="33">
        <v>3</v>
      </c>
      <c r="E30" s="87">
        <v>3</v>
      </c>
      <c r="F30" s="33"/>
      <c r="G30" s="33">
        <v>3</v>
      </c>
      <c r="H30" s="33"/>
      <c r="I30" s="33"/>
      <c r="J30" s="33"/>
      <c r="K30" s="33"/>
    </row>
    <row r="31" spans="1:11" ht="12.75" customHeight="1">
      <c r="A31" s="29" t="s">
        <v>371</v>
      </c>
      <c r="B31" s="29" t="s">
        <v>436</v>
      </c>
      <c r="C31" s="29" t="s">
        <v>437</v>
      </c>
      <c r="D31" s="33">
        <v>2</v>
      </c>
      <c r="E31" s="87">
        <v>2</v>
      </c>
      <c r="F31" s="33"/>
      <c r="G31" s="33">
        <v>2</v>
      </c>
      <c r="H31" s="33"/>
      <c r="I31" s="33"/>
      <c r="J31" s="33"/>
      <c r="K31" s="33"/>
    </row>
    <row r="32" spans="1:11" ht="12.75" customHeight="1">
      <c r="A32" s="29" t="s">
        <v>371</v>
      </c>
      <c r="B32" s="29" t="s">
        <v>438</v>
      </c>
      <c r="C32" s="29" t="s">
        <v>439</v>
      </c>
      <c r="D32" s="33">
        <v>9</v>
      </c>
      <c r="E32" s="87">
        <v>11</v>
      </c>
      <c r="F32" s="33"/>
      <c r="G32" s="33">
        <v>8</v>
      </c>
      <c r="H32" s="33"/>
      <c r="I32" s="33">
        <v>1</v>
      </c>
      <c r="J32" s="33"/>
      <c r="K32" s="33"/>
    </row>
    <row r="33" spans="1:11" ht="12.75" customHeight="1">
      <c r="A33" s="32" t="s">
        <v>371</v>
      </c>
      <c r="B33" s="32" t="s">
        <v>442</v>
      </c>
      <c r="C33" s="32" t="s">
        <v>443</v>
      </c>
      <c r="D33" s="46">
        <v>3</v>
      </c>
      <c r="E33" s="85">
        <v>3</v>
      </c>
      <c r="F33" s="46"/>
      <c r="G33" s="46">
        <v>3</v>
      </c>
      <c r="H33" s="46"/>
      <c r="I33" s="46"/>
      <c r="J33" s="46"/>
      <c r="K33" s="46"/>
    </row>
    <row r="34" spans="1:11" ht="12.75" customHeight="1">
      <c r="A34" s="29"/>
      <c r="B34" s="30">
        <f>COUNTA(B17:B33)</f>
        <v>17</v>
      </c>
      <c r="C34" s="30"/>
      <c r="D34" s="30">
        <f>SUM(D17:D33)</f>
        <v>64</v>
      </c>
      <c r="E34" s="121">
        <f>SUM(E17:E33)</f>
        <v>72</v>
      </c>
      <c r="F34" s="33"/>
      <c r="G34" s="30">
        <f>SUM(G17:G33)</f>
        <v>59</v>
      </c>
      <c r="H34" s="30">
        <f>SUM(H17:H33)</f>
        <v>2</v>
      </c>
      <c r="I34" s="30">
        <f>SUM(I17:I33)</f>
        <v>3</v>
      </c>
      <c r="J34" s="30">
        <f>SUM(J17:J33)</f>
        <v>0</v>
      </c>
      <c r="K34" s="30">
        <f>SUM(K17:K33)</f>
        <v>0</v>
      </c>
    </row>
    <row r="35" spans="1:11" ht="12.75" customHeight="1">
      <c r="A35" s="29"/>
      <c r="B35" s="29"/>
      <c r="C35" s="29"/>
      <c r="D35" s="33"/>
      <c r="E35" s="87"/>
      <c r="F35" s="33"/>
      <c r="G35" s="33"/>
      <c r="H35" s="33"/>
      <c r="I35" s="33"/>
      <c r="J35" s="33"/>
      <c r="K35" s="33"/>
    </row>
    <row r="36" spans="1:11" ht="12.75" customHeight="1">
      <c r="A36" s="29" t="s">
        <v>461</v>
      </c>
      <c r="B36" s="29" t="s">
        <v>462</v>
      </c>
      <c r="C36" s="29" t="s">
        <v>463</v>
      </c>
      <c r="D36" s="33">
        <v>5</v>
      </c>
      <c r="E36" s="87">
        <v>5</v>
      </c>
      <c r="F36" s="33"/>
      <c r="G36" s="33">
        <v>5</v>
      </c>
      <c r="H36" s="33"/>
      <c r="I36" s="33"/>
      <c r="J36" s="33"/>
      <c r="K36" s="33"/>
    </row>
    <row r="37" spans="1:11" ht="12.75" customHeight="1">
      <c r="A37" s="32" t="s">
        <v>461</v>
      </c>
      <c r="B37" s="32" t="s">
        <v>464</v>
      </c>
      <c r="C37" s="32" t="s">
        <v>465</v>
      </c>
      <c r="D37" s="46">
        <v>2</v>
      </c>
      <c r="E37" s="85">
        <v>2</v>
      </c>
      <c r="F37" s="46"/>
      <c r="G37" s="46">
        <v>2</v>
      </c>
      <c r="H37" s="46"/>
      <c r="I37" s="46"/>
      <c r="J37" s="46"/>
      <c r="K37" s="46"/>
    </row>
    <row r="38" spans="1:11" ht="12.75" customHeight="1">
      <c r="A38" s="29"/>
      <c r="B38" s="30">
        <f>COUNTA(B36:B37)</f>
        <v>2</v>
      </c>
      <c r="C38" s="30"/>
      <c r="D38" s="30">
        <f>SUM(D36:D37)</f>
        <v>7</v>
      </c>
      <c r="E38" s="121">
        <f>SUM(E36:E37)</f>
        <v>7</v>
      </c>
      <c r="F38" s="33"/>
      <c r="G38" s="30">
        <f>SUM(G36:G37)</f>
        <v>7</v>
      </c>
      <c r="H38" s="30">
        <f>SUM(H36:H37)</f>
        <v>0</v>
      </c>
      <c r="I38" s="30">
        <f>SUM(I36:I37)</f>
        <v>0</v>
      </c>
      <c r="J38" s="30">
        <f>SUM(J36:J37)</f>
        <v>0</v>
      </c>
      <c r="K38" s="30">
        <f>SUM(K36:K37)</f>
        <v>0</v>
      </c>
    </row>
    <row r="39" spans="1:11" ht="12.75" customHeight="1">
      <c r="A39" s="29"/>
      <c r="B39" s="29"/>
      <c r="C39" s="29"/>
      <c r="D39" s="81"/>
      <c r="E39" s="94"/>
      <c r="F39" s="81"/>
      <c r="G39" s="81"/>
      <c r="H39" s="81"/>
      <c r="I39" s="81"/>
      <c r="J39" s="81"/>
      <c r="K39" s="81"/>
    </row>
    <row r="40" spans="1:11" ht="12.75" customHeight="1">
      <c r="A40" s="29" t="s">
        <v>466</v>
      </c>
      <c r="B40" s="133" t="s">
        <v>471</v>
      </c>
      <c r="C40" s="133" t="s">
        <v>472</v>
      </c>
      <c r="D40" s="33">
        <v>2</v>
      </c>
      <c r="E40" s="87">
        <v>2</v>
      </c>
      <c r="F40" s="33"/>
      <c r="G40" s="33">
        <v>2</v>
      </c>
      <c r="H40" s="33"/>
      <c r="I40" s="33"/>
      <c r="J40" s="33"/>
      <c r="K40" s="33"/>
    </row>
    <row r="41" spans="1:11" ht="12.75" customHeight="1">
      <c r="A41" s="32" t="s">
        <v>466</v>
      </c>
      <c r="B41" s="134" t="s">
        <v>473</v>
      </c>
      <c r="C41" s="134" t="s">
        <v>0</v>
      </c>
      <c r="D41" s="46">
        <v>1</v>
      </c>
      <c r="E41" s="85">
        <v>1</v>
      </c>
      <c r="F41" s="46"/>
      <c r="G41" s="46">
        <v>1</v>
      </c>
      <c r="H41" s="46"/>
      <c r="I41" s="46"/>
      <c r="J41" s="46"/>
      <c r="K41" s="46"/>
    </row>
    <row r="42" spans="1:11" ht="12.75" customHeight="1">
      <c r="A42" s="29"/>
      <c r="B42" s="30">
        <f>COUNTA(B40:B41)</f>
        <v>2</v>
      </c>
      <c r="C42" s="30"/>
      <c r="D42" s="30">
        <f>SUM(D40:D41)</f>
        <v>3</v>
      </c>
      <c r="E42" s="121">
        <f>SUM(E40:E41)</f>
        <v>3</v>
      </c>
      <c r="F42" s="33"/>
      <c r="G42" s="30">
        <f>SUM(G40:G41)</f>
        <v>3</v>
      </c>
      <c r="H42" s="30">
        <f>SUM(H40:H41)</f>
        <v>0</v>
      </c>
      <c r="I42" s="30">
        <f>SUM(I40:I41)</f>
        <v>0</v>
      </c>
      <c r="J42" s="30">
        <f>SUM(J40:J41)</f>
        <v>0</v>
      </c>
      <c r="K42" s="30">
        <f>SUM(K40:K41)</f>
        <v>0</v>
      </c>
    </row>
    <row r="43" spans="1:11" ht="12.75" customHeight="1">
      <c r="A43" s="29"/>
      <c r="B43" s="29"/>
      <c r="C43" s="29"/>
      <c r="D43" s="33"/>
      <c r="E43" s="87"/>
      <c r="F43" s="33"/>
      <c r="G43" s="33"/>
      <c r="H43" s="33"/>
      <c r="I43" s="33"/>
      <c r="J43" s="33"/>
      <c r="K43" s="33"/>
    </row>
    <row r="44" spans="1:11" ht="12.75" customHeight="1">
      <c r="A44" s="29" t="s">
        <v>7</v>
      </c>
      <c r="B44" s="29" t="s">
        <v>20</v>
      </c>
      <c r="C44" s="29" t="s">
        <v>21</v>
      </c>
      <c r="D44" s="33">
        <v>1</v>
      </c>
      <c r="E44" s="87">
        <v>3</v>
      </c>
      <c r="F44" s="33"/>
      <c r="G44" s="33"/>
      <c r="H44" s="33"/>
      <c r="I44" s="33">
        <v>1</v>
      </c>
      <c r="J44" s="33"/>
      <c r="K44" s="33"/>
    </row>
    <row r="45" spans="1:11" ht="12.75" customHeight="1">
      <c r="A45" s="29" t="s">
        <v>7</v>
      </c>
      <c r="B45" s="29" t="s">
        <v>26</v>
      </c>
      <c r="C45" s="29" t="s">
        <v>27</v>
      </c>
      <c r="D45" s="33">
        <v>3</v>
      </c>
      <c r="E45" s="87">
        <v>3</v>
      </c>
      <c r="F45" s="33"/>
      <c r="G45" s="33">
        <v>3</v>
      </c>
      <c r="H45" s="33"/>
      <c r="I45" s="33"/>
      <c r="J45" s="33"/>
      <c r="K45" s="33"/>
    </row>
    <row r="46" spans="1:11" ht="12.75" customHeight="1">
      <c r="A46" s="32" t="s">
        <v>7</v>
      </c>
      <c r="B46" s="32" t="s">
        <v>28</v>
      </c>
      <c r="C46" s="32" t="s">
        <v>29</v>
      </c>
      <c r="D46" s="46">
        <v>1</v>
      </c>
      <c r="E46" s="85">
        <v>1</v>
      </c>
      <c r="F46" s="46"/>
      <c r="G46" s="46">
        <v>1</v>
      </c>
      <c r="H46" s="46"/>
      <c r="I46" s="46"/>
      <c r="J46" s="46"/>
      <c r="K46" s="46"/>
    </row>
    <row r="47" spans="1:11" ht="12.75" customHeight="1">
      <c r="A47" s="29"/>
      <c r="B47" s="30">
        <f>COUNTA(B44:B46)</f>
        <v>3</v>
      </c>
      <c r="C47" s="30"/>
      <c r="D47" s="30">
        <f>SUM(D44:D46)</f>
        <v>5</v>
      </c>
      <c r="E47" s="121">
        <f>SUM(E44:E46)</f>
        <v>7</v>
      </c>
      <c r="F47" s="33"/>
      <c r="G47" s="30">
        <f>SUM(G44:G46)</f>
        <v>4</v>
      </c>
      <c r="H47" s="30">
        <f>SUM(H44:H46)</f>
        <v>0</v>
      </c>
      <c r="I47" s="30">
        <f>SUM(I44:I46)</f>
        <v>1</v>
      </c>
      <c r="J47" s="30">
        <f>SUM(J44:J46)</f>
        <v>0</v>
      </c>
      <c r="K47" s="30">
        <f>SUM(K44:K46)</f>
        <v>0</v>
      </c>
    </row>
    <row r="48" spans="1:11" ht="12.75" customHeight="1">
      <c r="A48" s="29"/>
      <c r="B48" s="30"/>
      <c r="C48" s="30"/>
      <c r="D48" s="30"/>
      <c r="E48" s="121"/>
      <c r="F48" s="33"/>
      <c r="G48" s="30"/>
      <c r="H48" s="30"/>
      <c r="I48" s="30"/>
      <c r="J48" s="30"/>
      <c r="K48" s="30"/>
    </row>
    <row r="49" spans="1:11" ht="12.75" customHeight="1">
      <c r="A49" s="29" t="s">
        <v>32</v>
      </c>
      <c r="B49" s="29" t="s">
        <v>33</v>
      </c>
      <c r="C49" s="29" t="s">
        <v>34</v>
      </c>
      <c r="D49" s="33">
        <v>15</v>
      </c>
      <c r="E49" s="87">
        <v>26</v>
      </c>
      <c r="F49" s="33"/>
      <c r="G49" s="33">
        <v>13</v>
      </c>
      <c r="H49" s="33"/>
      <c r="I49" s="33">
        <v>2</v>
      </c>
      <c r="J49" s="33"/>
      <c r="K49" s="33"/>
    </row>
    <row r="50" spans="1:11" ht="12.75" customHeight="1">
      <c r="A50" s="29" t="s">
        <v>32</v>
      </c>
      <c r="B50" s="29" t="s">
        <v>41</v>
      </c>
      <c r="C50" s="29" t="s">
        <v>42</v>
      </c>
      <c r="D50" s="33">
        <v>4</v>
      </c>
      <c r="E50" s="87">
        <v>4</v>
      </c>
      <c r="F50" s="33"/>
      <c r="G50" s="33">
        <v>4</v>
      </c>
      <c r="H50" s="33"/>
      <c r="I50" s="33"/>
      <c r="J50" s="33"/>
      <c r="K50" s="33"/>
    </row>
    <row r="51" spans="1:11" ht="12.75" customHeight="1">
      <c r="A51" s="29" t="s">
        <v>32</v>
      </c>
      <c r="B51" s="29" t="s">
        <v>474</v>
      </c>
      <c r="C51" s="29" t="s">
        <v>475</v>
      </c>
      <c r="D51" s="33">
        <v>2</v>
      </c>
      <c r="E51" s="87">
        <v>8</v>
      </c>
      <c r="F51" s="33"/>
      <c r="G51" s="33">
        <v>1</v>
      </c>
      <c r="H51" s="33"/>
      <c r="I51" s="33">
        <v>1</v>
      </c>
      <c r="J51" s="33"/>
      <c r="K51" s="33"/>
    </row>
    <row r="52" spans="1:11" ht="12.75" customHeight="1">
      <c r="A52" s="29" t="s">
        <v>32</v>
      </c>
      <c r="B52" s="29" t="s">
        <v>53</v>
      </c>
      <c r="C52" s="29" t="s">
        <v>54</v>
      </c>
      <c r="D52" s="33">
        <v>2</v>
      </c>
      <c r="E52" s="87">
        <v>2</v>
      </c>
      <c r="F52" s="33"/>
      <c r="G52" s="33">
        <v>2</v>
      </c>
      <c r="H52" s="33"/>
      <c r="I52" s="33"/>
      <c r="J52" s="33"/>
      <c r="K52" s="33"/>
    </row>
    <row r="53" spans="1:11" ht="12.75" customHeight="1">
      <c r="A53" s="29" t="s">
        <v>32</v>
      </c>
      <c r="B53" s="29" t="s">
        <v>55</v>
      </c>
      <c r="C53" s="29" t="s">
        <v>56</v>
      </c>
      <c r="D53" s="33">
        <v>2</v>
      </c>
      <c r="E53" s="87">
        <v>2</v>
      </c>
      <c r="F53" s="33"/>
      <c r="G53" s="33">
        <v>2</v>
      </c>
      <c r="H53" s="33"/>
      <c r="I53" s="33"/>
      <c r="J53" s="33"/>
      <c r="K53" s="33"/>
    </row>
    <row r="54" spans="1:11" ht="12.75" customHeight="1">
      <c r="A54" s="29" t="s">
        <v>32</v>
      </c>
      <c r="B54" s="29" t="s">
        <v>57</v>
      </c>
      <c r="C54" s="29" t="s">
        <v>58</v>
      </c>
      <c r="D54" s="33">
        <v>1</v>
      </c>
      <c r="E54" s="87">
        <v>1</v>
      </c>
      <c r="F54" s="33"/>
      <c r="G54" s="33">
        <v>1</v>
      </c>
      <c r="H54" s="33"/>
      <c r="I54" s="33"/>
      <c r="J54" s="33"/>
      <c r="K54" s="33"/>
    </row>
    <row r="55" spans="1:11" ht="12.75" customHeight="1">
      <c r="A55" s="29" t="s">
        <v>32</v>
      </c>
      <c r="B55" s="29" t="s">
        <v>476</v>
      </c>
      <c r="C55" s="29" t="s">
        <v>477</v>
      </c>
      <c r="D55" s="33">
        <v>1</v>
      </c>
      <c r="E55" s="87">
        <v>1</v>
      </c>
      <c r="F55" s="33"/>
      <c r="G55" s="33">
        <v>1</v>
      </c>
      <c r="H55" s="33"/>
      <c r="I55" s="33"/>
      <c r="J55" s="33"/>
      <c r="K55" s="33"/>
    </row>
    <row r="56" spans="1:11" ht="12.75" customHeight="1">
      <c r="A56" s="29" t="s">
        <v>32</v>
      </c>
      <c r="B56" s="29" t="s">
        <v>59</v>
      </c>
      <c r="C56" s="29" t="s">
        <v>60</v>
      </c>
      <c r="D56" s="33">
        <v>2</v>
      </c>
      <c r="E56" s="87">
        <v>2</v>
      </c>
      <c r="F56" s="33"/>
      <c r="G56" s="33">
        <v>2</v>
      </c>
      <c r="H56" s="33"/>
      <c r="I56" s="33"/>
      <c r="J56" s="33"/>
      <c r="K56" s="33"/>
    </row>
    <row r="57" spans="1:11" ht="12.75" customHeight="1">
      <c r="A57" s="29" t="s">
        <v>32</v>
      </c>
      <c r="B57" s="29" t="s">
        <v>63</v>
      </c>
      <c r="C57" s="29" t="s">
        <v>64</v>
      </c>
      <c r="D57" s="33">
        <v>1</v>
      </c>
      <c r="E57" s="87">
        <v>1</v>
      </c>
      <c r="F57" s="33"/>
      <c r="G57" s="33">
        <v>1</v>
      </c>
      <c r="H57" s="33"/>
      <c r="I57" s="33"/>
      <c r="J57" s="33"/>
      <c r="K57" s="33"/>
    </row>
    <row r="58" spans="1:11" ht="12.75" customHeight="1">
      <c r="A58" s="29" t="s">
        <v>32</v>
      </c>
      <c r="B58" s="29" t="s">
        <v>71</v>
      </c>
      <c r="C58" s="29" t="s">
        <v>72</v>
      </c>
      <c r="D58" s="33">
        <v>1</v>
      </c>
      <c r="E58" s="87">
        <v>1</v>
      </c>
      <c r="F58" s="33"/>
      <c r="G58" s="33">
        <v>1</v>
      </c>
      <c r="H58" s="33"/>
      <c r="I58" s="33"/>
      <c r="J58" s="33"/>
      <c r="K58" s="33"/>
    </row>
    <row r="59" spans="1:11" ht="12.75" customHeight="1">
      <c r="A59" s="29" t="s">
        <v>32</v>
      </c>
      <c r="B59" s="29" t="s">
        <v>73</v>
      </c>
      <c r="C59" s="29" t="s">
        <v>74</v>
      </c>
      <c r="D59" s="33">
        <v>3</v>
      </c>
      <c r="E59" s="87">
        <v>3</v>
      </c>
      <c r="F59" s="33"/>
      <c r="G59" s="33">
        <v>3</v>
      </c>
      <c r="H59" s="33"/>
      <c r="I59" s="33"/>
      <c r="J59" s="33"/>
      <c r="K59" s="33"/>
    </row>
    <row r="60" spans="1:11" ht="12.75" customHeight="1">
      <c r="A60" s="29" t="s">
        <v>32</v>
      </c>
      <c r="B60" s="29" t="s">
        <v>79</v>
      </c>
      <c r="C60" s="29" t="s">
        <v>80</v>
      </c>
      <c r="D60" s="33">
        <v>4</v>
      </c>
      <c r="E60" s="87">
        <v>4</v>
      </c>
      <c r="F60" s="33"/>
      <c r="G60" s="33">
        <v>4</v>
      </c>
      <c r="H60" s="33"/>
      <c r="I60" s="33"/>
      <c r="J60" s="33"/>
      <c r="K60" s="33"/>
    </row>
    <row r="61" spans="1:11" ht="12.75" customHeight="1">
      <c r="A61" s="29" t="s">
        <v>32</v>
      </c>
      <c r="B61" s="29" t="s">
        <v>85</v>
      </c>
      <c r="C61" s="29" t="s">
        <v>86</v>
      </c>
      <c r="D61" s="33">
        <v>2</v>
      </c>
      <c r="E61" s="87">
        <v>2</v>
      </c>
      <c r="F61" s="33"/>
      <c r="G61" s="33">
        <v>2</v>
      </c>
      <c r="H61" s="33"/>
      <c r="I61" s="33"/>
      <c r="J61" s="33"/>
      <c r="K61" s="33"/>
    </row>
    <row r="62" spans="1:11" ht="12.75" customHeight="1">
      <c r="A62" s="29" t="s">
        <v>32</v>
      </c>
      <c r="B62" s="29" t="s">
        <v>93</v>
      </c>
      <c r="C62" s="29" t="s">
        <v>94</v>
      </c>
      <c r="D62" s="33">
        <v>15</v>
      </c>
      <c r="E62" s="87">
        <v>21</v>
      </c>
      <c r="F62" s="33"/>
      <c r="G62" s="33">
        <v>14</v>
      </c>
      <c r="H62" s="33"/>
      <c r="I62" s="33">
        <v>1</v>
      </c>
      <c r="J62" s="33"/>
      <c r="K62" s="33"/>
    </row>
    <row r="63" spans="1:11" ht="12.75" customHeight="1">
      <c r="A63" s="32" t="s">
        <v>32</v>
      </c>
      <c r="B63" s="32" t="s">
        <v>113</v>
      </c>
      <c r="C63" s="32" t="s">
        <v>114</v>
      </c>
      <c r="D63" s="46">
        <v>1</v>
      </c>
      <c r="E63" s="85">
        <v>1</v>
      </c>
      <c r="F63" s="46"/>
      <c r="G63" s="46">
        <v>1</v>
      </c>
      <c r="H63" s="46"/>
      <c r="I63" s="46"/>
      <c r="J63" s="46"/>
      <c r="K63" s="46"/>
    </row>
    <row r="64" spans="1:11" ht="12.75" customHeight="1">
      <c r="A64" s="29"/>
      <c r="B64" s="30">
        <f>COUNTA(B49:B63)</f>
        <v>15</v>
      </c>
      <c r="C64" s="30"/>
      <c r="D64" s="30">
        <f>SUM(D49:D63)</f>
        <v>56</v>
      </c>
      <c r="E64" s="121">
        <f>SUM(E49:E63)</f>
        <v>79</v>
      </c>
      <c r="F64" s="33"/>
      <c r="G64" s="30">
        <f>SUM(G49:G63)</f>
        <v>52</v>
      </c>
      <c r="H64" s="30">
        <f>SUM(H49:H63)</f>
        <v>0</v>
      </c>
      <c r="I64" s="30">
        <f>SUM(I49:I63)</f>
        <v>4</v>
      </c>
      <c r="J64" s="30">
        <f>SUM(J49:J63)</f>
        <v>0</v>
      </c>
      <c r="K64" s="30">
        <f>SUM(K49:K63)</f>
        <v>0</v>
      </c>
    </row>
    <row r="65" spans="1:11" ht="12.75" customHeight="1">
      <c r="A65" s="29"/>
      <c r="B65" s="30"/>
      <c r="C65" s="30"/>
      <c r="D65" s="30"/>
      <c r="E65" s="121"/>
      <c r="F65" s="33"/>
      <c r="G65" s="30"/>
      <c r="H65" s="30"/>
      <c r="I65" s="30"/>
      <c r="J65" s="30"/>
      <c r="K65" s="30"/>
    </row>
    <row r="66" spans="1:11" ht="12.75" customHeight="1">
      <c r="A66" s="32" t="s">
        <v>118</v>
      </c>
      <c r="B66" s="134" t="s">
        <v>129</v>
      </c>
      <c r="C66" s="134" t="s">
        <v>130</v>
      </c>
      <c r="D66" s="46">
        <v>4</v>
      </c>
      <c r="E66" s="85">
        <v>4</v>
      </c>
      <c r="F66" s="46"/>
      <c r="G66" s="46">
        <v>4</v>
      </c>
      <c r="H66" s="46"/>
      <c r="I66" s="46"/>
      <c r="J66" s="46"/>
      <c r="K66" s="46"/>
    </row>
    <row r="67" spans="1:11" ht="12.75" customHeight="1">
      <c r="A67" s="29"/>
      <c r="B67" s="30">
        <f>COUNTA(B66:B66)</f>
        <v>1</v>
      </c>
      <c r="C67" s="30"/>
      <c r="D67" s="30">
        <f>SUM(D66:D66)</f>
        <v>4</v>
      </c>
      <c r="E67" s="121">
        <f>SUM(E66:E66)</f>
        <v>4</v>
      </c>
      <c r="F67" s="33"/>
      <c r="G67" s="30">
        <f>SUM(G66:G66)</f>
        <v>4</v>
      </c>
      <c r="H67" s="30">
        <f>SUM(H66:H66)</f>
        <v>0</v>
      </c>
      <c r="I67" s="30">
        <f>SUM(I66:I66)</f>
        <v>0</v>
      </c>
      <c r="J67" s="30">
        <f>SUM(J66:J66)</f>
        <v>0</v>
      </c>
      <c r="K67" s="30">
        <f>SUM(K66:K66)</f>
        <v>0</v>
      </c>
    </row>
    <row r="68" spans="1:11" ht="12.75" customHeight="1">
      <c r="A68" s="29"/>
      <c r="B68" s="30"/>
      <c r="C68" s="30"/>
      <c r="D68" s="30"/>
      <c r="E68" s="121"/>
      <c r="F68" s="33"/>
      <c r="G68" s="30"/>
      <c r="H68" s="30"/>
      <c r="I68" s="30"/>
      <c r="J68" s="30"/>
      <c r="K68" s="30"/>
    </row>
    <row r="69" spans="1:11" ht="12.75" customHeight="1">
      <c r="A69" s="29"/>
      <c r="B69" s="30"/>
      <c r="C69" s="30"/>
      <c r="D69" s="30"/>
      <c r="E69" s="121"/>
      <c r="F69" s="33"/>
      <c r="G69" s="30"/>
      <c r="H69" s="30"/>
      <c r="I69" s="30"/>
      <c r="J69" s="30"/>
      <c r="K69" s="30"/>
    </row>
    <row r="70" spans="1:11" ht="12.75" customHeight="1">
      <c r="A70" s="30" t="s">
        <v>248</v>
      </c>
      <c r="B70" s="41">
        <f>B4+B10+B15+B34+B38+B42+B47+B64+B67</f>
        <v>48</v>
      </c>
      <c r="C70" s="34"/>
      <c r="D70" s="41">
        <f>D4+D10+D15+D34+D38+D42+D47+D64+D67</f>
        <v>156</v>
      </c>
      <c r="E70" s="99">
        <f>E4+E10+E15+E34+E38+E42+E47+E64+E67</f>
        <v>192</v>
      </c>
      <c r="F70" s="33"/>
      <c r="G70" s="41">
        <f>G4+G10+G15+G34+G38+G42+G47+G64+G67</f>
        <v>144</v>
      </c>
      <c r="H70" s="41">
        <f>H4+H10+H15+H34+H38+H42+H47+H64+H67</f>
        <v>3</v>
      </c>
      <c r="I70" s="41">
        <f>I4+I10+I15+I34+I38+I42+I47+I64+I67</f>
        <v>9</v>
      </c>
      <c r="J70" s="41">
        <f>J4+J10+J15+J34+J38+J42+J47+J64+J67</f>
        <v>0</v>
      </c>
      <c r="K70" s="41">
        <f>K4+K10+K15+K34+K38+K42+K47+K64+K67</f>
        <v>0</v>
      </c>
    </row>
    <row r="73" spans="2:10" ht="12" customHeight="1">
      <c r="B73" s="168"/>
      <c r="C73" s="169"/>
      <c r="D73" s="170"/>
      <c r="E73" s="171"/>
      <c r="F73" s="172"/>
      <c r="G73" s="173"/>
      <c r="H73" s="174"/>
      <c r="I73" s="125"/>
      <c r="J73" s="175"/>
    </row>
    <row r="74" spans="2:10" ht="12" customHeight="1">
      <c r="B74" s="178"/>
      <c r="C74" s="101" t="s">
        <v>500</v>
      </c>
      <c r="D74" s="104"/>
      <c r="E74" s="114"/>
      <c r="F74" s="114"/>
      <c r="G74" s="115"/>
      <c r="H74" s="104"/>
      <c r="I74" s="126"/>
      <c r="J74" s="176"/>
    </row>
    <row r="75" spans="2:10" ht="12" customHeight="1">
      <c r="B75" s="132"/>
      <c r="C75" s="143" t="s">
        <v>499</v>
      </c>
      <c r="D75" s="104"/>
      <c r="E75" s="114"/>
      <c r="F75" s="114"/>
      <c r="G75" s="115"/>
      <c r="H75" s="104"/>
      <c r="I75" s="126"/>
      <c r="J75" s="176"/>
    </row>
    <row r="76" spans="2:10" ht="9" customHeight="1">
      <c r="B76" s="108"/>
      <c r="C76" s="151"/>
      <c r="D76" s="109"/>
      <c r="E76" s="116"/>
      <c r="F76" s="116"/>
      <c r="G76" s="117"/>
      <c r="H76" s="109"/>
      <c r="I76" s="127"/>
      <c r="J76" s="177"/>
    </row>
  </sheetData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Texas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1" customWidth="1"/>
    <col min="6" max="6" width="0.85546875" style="7" customWidth="1"/>
    <col min="7" max="7" width="9.140625" style="7" customWidth="1"/>
    <col min="8" max="8" width="9.140625" style="14" customWidth="1"/>
    <col min="9" max="9" width="9.140625" style="7" customWidth="1"/>
    <col min="10" max="10" width="0.85546875" style="7" customWidth="1"/>
    <col min="11" max="16384" width="9.140625" style="7" customWidth="1"/>
  </cols>
  <sheetData>
    <row r="1" spans="2:12" s="42" customFormat="1" ht="9" customHeight="1">
      <c r="B1" s="215" t="s">
        <v>229</v>
      </c>
      <c r="C1" s="215"/>
      <c r="D1" s="44"/>
      <c r="E1" s="49"/>
      <c r="F1" s="44"/>
      <c r="G1" s="214" t="s">
        <v>234</v>
      </c>
      <c r="H1" s="214"/>
      <c r="I1" s="214"/>
      <c r="J1" s="44"/>
      <c r="K1" s="215" t="s">
        <v>244</v>
      </c>
      <c r="L1" s="215"/>
    </row>
    <row r="2" spans="1:12" s="47" customFormat="1" ht="48.75" customHeight="1">
      <c r="A2" s="120" t="s">
        <v>195</v>
      </c>
      <c r="B2" s="120" t="s">
        <v>196</v>
      </c>
      <c r="C2" s="120" t="s">
        <v>185</v>
      </c>
      <c r="D2" s="120"/>
      <c r="E2" s="121" t="s">
        <v>233</v>
      </c>
      <c r="F2" s="120"/>
      <c r="G2" s="120" t="s">
        <v>230</v>
      </c>
      <c r="H2" s="120" t="s">
        <v>197</v>
      </c>
      <c r="I2" s="120" t="s">
        <v>198</v>
      </c>
      <c r="J2" s="120"/>
      <c r="K2" s="120" t="s">
        <v>199</v>
      </c>
      <c r="L2" s="120" t="s">
        <v>200</v>
      </c>
    </row>
    <row r="3" spans="1:12" s="28" customFormat="1" ht="12" customHeight="1">
      <c r="A3" s="32" t="s">
        <v>264</v>
      </c>
      <c r="B3" s="32" t="s">
        <v>281</v>
      </c>
      <c r="C3" s="32" t="s">
        <v>282</v>
      </c>
      <c r="D3" s="3"/>
      <c r="E3" s="144">
        <v>152</v>
      </c>
      <c r="F3" s="3"/>
      <c r="G3" s="145" t="s">
        <v>238</v>
      </c>
      <c r="H3" s="144">
        <v>4</v>
      </c>
      <c r="I3" s="70">
        <f>H3/E3</f>
        <v>0.02631578947368421</v>
      </c>
      <c r="J3" s="48"/>
      <c r="K3" s="71">
        <f>E3-H3</f>
        <v>148</v>
      </c>
      <c r="L3" s="70">
        <f>K3/E3</f>
        <v>0.9736842105263158</v>
      </c>
    </row>
    <row r="4" spans="1:12" ht="12.75">
      <c r="A4" s="29"/>
      <c r="B4" s="30">
        <f>COUNTA(B3:B3)</f>
        <v>1</v>
      </c>
      <c r="C4" s="29"/>
      <c r="D4" s="34"/>
      <c r="E4" s="35">
        <f>SUM(E3:E3)</f>
        <v>152</v>
      </c>
      <c r="F4" s="37"/>
      <c r="G4" s="30">
        <f>COUNTA(G3:G3)</f>
        <v>1</v>
      </c>
      <c r="H4" s="121">
        <f>SUM(H3:H3)</f>
        <v>4</v>
      </c>
      <c r="I4" s="38">
        <f>H4/E4</f>
        <v>0.02631578947368421</v>
      </c>
      <c r="J4" s="39"/>
      <c r="K4" s="49">
        <f>E4-H4</f>
        <v>148</v>
      </c>
      <c r="L4" s="38">
        <f>K4/E4</f>
        <v>0.9736842105263158</v>
      </c>
    </row>
    <row r="5" spans="1:13" ht="12.75">
      <c r="A5" s="29"/>
      <c r="B5" s="29"/>
      <c r="C5" s="29"/>
      <c r="D5" s="34"/>
      <c r="E5" s="50"/>
      <c r="F5" s="34"/>
      <c r="G5" s="33"/>
      <c r="H5" s="52"/>
      <c r="I5" s="67"/>
      <c r="J5" s="44"/>
      <c r="K5" s="68"/>
      <c r="L5" s="67"/>
      <c r="M5" s="14"/>
    </row>
    <row r="6" spans="1:12" ht="12.75">
      <c r="A6" s="43" t="s">
        <v>283</v>
      </c>
      <c r="B6" s="43" t="s">
        <v>284</v>
      </c>
      <c r="C6" s="43" t="s">
        <v>285</v>
      </c>
      <c r="D6" s="29"/>
      <c r="E6" s="124">
        <v>152</v>
      </c>
      <c r="F6" s="34"/>
      <c r="G6" s="33" t="s">
        <v>238</v>
      </c>
      <c r="H6" s="52">
        <v>2</v>
      </c>
      <c r="I6" s="67">
        <f>H6/E6</f>
        <v>0.013157894736842105</v>
      </c>
      <c r="J6" s="44"/>
      <c r="K6" s="68">
        <f>E6-H6</f>
        <v>150</v>
      </c>
      <c r="L6" s="67">
        <f>K6/E6</f>
        <v>0.9868421052631579</v>
      </c>
    </row>
    <row r="7" spans="1:12" ht="12.75">
      <c r="A7" s="43" t="s">
        <v>283</v>
      </c>
      <c r="B7" s="43" t="s">
        <v>288</v>
      </c>
      <c r="C7" s="43" t="s">
        <v>289</v>
      </c>
      <c r="D7" s="29"/>
      <c r="E7" s="124">
        <v>152</v>
      </c>
      <c r="F7" s="34"/>
      <c r="G7" s="28" t="s">
        <v>238</v>
      </c>
      <c r="H7" s="124">
        <v>1</v>
      </c>
      <c r="I7" s="67">
        <f>H7/E7</f>
        <v>0.006578947368421052</v>
      </c>
      <c r="J7" s="44"/>
      <c r="K7" s="68">
        <f>E7-H7</f>
        <v>151</v>
      </c>
      <c r="L7" s="67">
        <f>K7/E7</f>
        <v>0.993421052631579</v>
      </c>
    </row>
    <row r="8" spans="1:12" ht="12.75">
      <c r="A8" s="43" t="s">
        <v>283</v>
      </c>
      <c r="B8" s="43" t="s">
        <v>292</v>
      </c>
      <c r="C8" s="43" t="s">
        <v>293</v>
      </c>
      <c r="D8" s="29"/>
      <c r="E8" s="124">
        <v>152</v>
      </c>
      <c r="F8" s="34"/>
      <c r="G8" s="28" t="s">
        <v>238</v>
      </c>
      <c r="H8" s="75">
        <v>2</v>
      </c>
      <c r="I8" s="67">
        <f>H8/E8</f>
        <v>0.013157894736842105</v>
      </c>
      <c r="J8" s="44"/>
      <c r="K8" s="68">
        <f>E8-H8</f>
        <v>150</v>
      </c>
      <c r="L8" s="67">
        <f>K8/E8</f>
        <v>0.9868421052631579</v>
      </c>
    </row>
    <row r="9" spans="1:12" ht="12.75">
      <c r="A9" s="146" t="s">
        <v>283</v>
      </c>
      <c r="B9" s="146" t="s">
        <v>300</v>
      </c>
      <c r="C9" s="146" t="s">
        <v>301</v>
      </c>
      <c r="D9" s="32"/>
      <c r="E9" s="144">
        <v>152</v>
      </c>
      <c r="F9" s="69"/>
      <c r="G9" s="145" t="s">
        <v>238</v>
      </c>
      <c r="H9" s="71">
        <v>6</v>
      </c>
      <c r="I9" s="70">
        <f>H9/E9</f>
        <v>0.039473684210526314</v>
      </c>
      <c r="J9" s="48"/>
      <c r="K9" s="71">
        <f>E9-H9</f>
        <v>146</v>
      </c>
      <c r="L9" s="70">
        <f>K9/E9</f>
        <v>0.9605263157894737</v>
      </c>
    </row>
    <row r="10" spans="1:12" ht="12.75">
      <c r="A10" s="29"/>
      <c r="B10" s="30">
        <f>COUNTA(B6:B9)</f>
        <v>4</v>
      </c>
      <c r="C10" s="29"/>
      <c r="D10" s="34"/>
      <c r="E10" s="35">
        <f>SUM(E6:E9)</f>
        <v>608</v>
      </c>
      <c r="F10" s="37"/>
      <c r="G10" s="30">
        <f>COUNTA(G6:G9)</f>
        <v>4</v>
      </c>
      <c r="H10" s="121">
        <f>SUM(H6:H9)</f>
        <v>11</v>
      </c>
      <c r="I10" s="38">
        <f>H10/E10</f>
        <v>0.018092105263157895</v>
      </c>
      <c r="J10" s="39"/>
      <c r="K10" s="49">
        <f>E10-H10</f>
        <v>597</v>
      </c>
      <c r="L10" s="38">
        <f>K10/E10</f>
        <v>0.9819078947368421</v>
      </c>
    </row>
    <row r="11" spans="1:12" ht="12.75">
      <c r="A11" s="29"/>
      <c r="B11" s="29"/>
      <c r="C11" s="29"/>
      <c r="D11" s="34"/>
      <c r="E11" s="50"/>
      <c r="F11" s="34"/>
      <c r="G11" s="33"/>
      <c r="H11" s="52"/>
      <c r="I11" s="67"/>
      <c r="J11" s="44"/>
      <c r="K11" s="68"/>
      <c r="L11" s="67"/>
    </row>
    <row r="12" spans="1:12" ht="12.75">
      <c r="A12" s="43" t="s">
        <v>341</v>
      </c>
      <c r="B12" s="43" t="s">
        <v>342</v>
      </c>
      <c r="C12" s="43" t="s">
        <v>343</v>
      </c>
      <c r="D12" s="29"/>
      <c r="E12" s="29">
        <v>152</v>
      </c>
      <c r="F12" s="34"/>
      <c r="G12" s="33"/>
      <c r="H12" s="75"/>
      <c r="I12" s="67">
        <f aca="true" t="shared" si="0" ref="I12:I20">H12/E12</f>
        <v>0</v>
      </c>
      <c r="J12" s="44"/>
      <c r="K12" s="68">
        <f aca="true" t="shared" si="1" ref="K12:K20">E12-H12</f>
        <v>152</v>
      </c>
      <c r="L12" s="67">
        <f aca="true" t="shared" si="2" ref="L12:L20">K12/E12</f>
        <v>1</v>
      </c>
    </row>
    <row r="13" spans="1:12" ht="12.75">
      <c r="A13" s="43" t="s">
        <v>341</v>
      </c>
      <c r="B13" s="43" t="s">
        <v>344</v>
      </c>
      <c r="C13" s="43" t="s">
        <v>345</v>
      </c>
      <c r="D13" s="29"/>
      <c r="E13" s="29">
        <v>152</v>
      </c>
      <c r="F13" s="34"/>
      <c r="G13" s="33"/>
      <c r="H13" s="75"/>
      <c r="I13" s="67">
        <f t="shared" si="0"/>
        <v>0</v>
      </c>
      <c r="J13" s="44"/>
      <c r="K13" s="68">
        <f t="shared" si="1"/>
        <v>152</v>
      </c>
      <c r="L13" s="67">
        <f t="shared" si="2"/>
        <v>1</v>
      </c>
    </row>
    <row r="14" spans="1:12" ht="12.75">
      <c r="A14" s="43" t="s">
        <v>341</v>
      </c>
      <c r="B14" s="43" t="s">
        <v>346</v>
      </c>
      <c r="C14" s="43" t="s">
        <v>347</v>
      </c>
      <c r="D14" s="29"/>
      <c r="E14" s="29">
        <v>152</v>
      </c>
      <c r="F14" s="34"/>
      <c r="G14" s="28" t="s">
        <v>238</v>
      </c>
      <c r="H14" s="75">
        <v>1</v>
      </c>
      <c r="I14" s="67">
        <f t="shared" si="0"/>
        <v>0.006578947368421052</v>
      </c>
      <c r="J14" s="44"/>
      <c r="K14" s="68">
        <f t="shared" si="1"/>
        <v>151</v>
      </c>
      <c r="L14" s="67">
        <f t="shared" si="2"/>
        <v>0.993421052631579</v>
      </c>
    </row>
    <row r="15" spans="1:12" ht="12.75">
      <c r="A15" s="43" t="s">
        <v>341</v>
      </c>
      <c r="B15" s="43" t="s">
        <v>348</v>
      </c>
      <c r="C15" s="43" t="s">
        <v>349</v>
      </c>
      <c r="D15" s="29"/>
      <c r="E15" s="29">
        <v>152</v>
      </c>
      <c r="F15" s="34"/>
      <c r="G15" s="33"/>
      <c r="H15" s="52"/>
      <c r="I15" s="67">
        <f t="shared" si="0"/>
        <v>0</v>
      </c>
      <c r="J15" s="44"/>
      <c r="K15" s="68">
        <f t="shared" si="1"/>
        <v>152</v>
      </c>
      <c r="L15" s="67">
        <f t="shared" si="2"/>
        <v>1</v>
      </c>
    </row>
    <row r="16" spans="1:12" ht="12.75">
      <c r="A16" s="43" t="s">
        <v>341</v>
      </c>
      <c r="B16" s="43" t="s">
        <v>350</v>
      </c>
      <c r="C16" s="43" t="s">
        <v>351</v>
      </c>
      <c r="D16" s="29"/>
      <c r="E16" s="29">
        <v>152</v>
      </c>
      <c r="F16" s="34"/>
      <c r="G16" s="28" t="s">
        <v>238</v>
      </c>
      <c r="H16" s="52">
        <v>1</v>
      </c>
      <c r="I16" s="67">
        <f t="shared" si="0"/>
        <v>0.006578947368421052</v>
      </c>
      <c r="J16" s="44"/>
      <c r="K16" s="68">
        <f t="shared" si="1"/>
        <v>151</v>
      </c>
      <c r="L16" s="67">
        <f t="shared" si="2"/>
        <v>0.993421052631579</v>
      </c>
    </row>
    <row r="17" spans="1:12" ht="12.75">
      <c r="A17" s="43" t="s">
        <v>341</v>
      </c>
      <c r="B17" s="43" t="s">
        <v>352</v>
      </c>
      <c r="C17" s="43" t="s">
        <v>353</v>
      </c>
      <c r="D17" s="29"/>
      <c r="E17" s="29">
        <v>152</v>
      </c>
      <c r="F17" s="34"/>
      <c r="G17" s="28" t="s">
        <v>238</v>
      </c>
      <c r="H17" s="52">
        <v>3</v>
      </c>
      <c r="I17" s="67">
        <f t="shared" si="0"/>
        <v>0.019736842105263157</v>
      </c>
      <c r="J17" s="44"/>
      <c r="K17" s="68">
        <f t="shared" si="1"/>
        <v>149</v>
      </c>
      <c r="L17" s="67">
        <f t="shared" si="2"/>
        <v>0.9802631578947368</v>
      </c>
    </row>
    <row r="18" spans="1:12" ht="12.75">
      <c r="A18" s="43" t="s">
        <v>341</v>
      </c>
      <c r="B18" s="43" t="s">
        <v>354</v>
      </c>
      <c r="C18" s="43" t="s">
        <v>355</v>
      </c>
      <c r="D18" s="29"/>
      <c r="E18" s="29">
        <v>152</v>
      </c>
      <c r="F18" s="34"/>
      <c r="G18" s="33"/>
      <c r="H18" s="52"/>
      <c r="I18" s="67">
        <f t="shared" si="0"/>
        <v>0</v>
      </c>
      <c r="J18" s="44"/>
      <c r="K18" s="68">
        <f t="shared" si="1"/>
        <v>152</v>
      </c>
      <c r="L18" s="67">
        <f t="shared" si="2"/>
        <v>1</v>
      </c>
    </row>
    <row r="19" spans="1:12" ht="12.75">
      <c r="A19" s="43" t="s">
        <v>341</v>
      </c>
      <c r="B19" s="43" t="s">
        <v>360</v>
      </c>
      <c r="C19" s="43" t="s">
        <v>361</v>
      </c>
      <c r="D19" s="29"/>
      <c r="E19" s="29">
        <v>152</v>
      </c>
      <c r="F19" s="34"/>
      <c r="G19" s="33"/>
      <c r="H19" s="52"/>
      <c r="I19" s="67">
        <f t="shared" si="0"/>
        <v>0</v>
      </c>
      <c r="J19" s="44"/>
      <c r="K19" s="68">
        <f t="shared" si="1"/>
        <v>152</v>
      </c>
      <c r="L19" s="67">
        <f t="shared" si="2"/>
        <v>1</v>
      </c>
    </row>
    <row r="20" spans="1:12" ht="12.75">
      <c r="A20" s="146" t="s">
        <v>341</v>
      </c>
      <c r="B20" s="146" t="s">
        <v>364</v>
      </c>
      <c r="C20" s="146" t="s">
        <v>365</v>
      </c>
      <c r="D20" s="32"/>
      <c r="E20" s="32">
        <v>152</v>
      </c>
      <c r="F20" s="69"/>
      <c r="G20" s="46"/>
      <c r="H20" s="48"/>
      <c r="I20" s="70">
        <f t="shared" si="0"/>
        <v>0</v>
      </c>
      <c r="J20" s="48"/>
      <c r="K20" s="71">
        <f t="shared" si="1"/>
        <v>152</v>
      </c>
      <c r="L20" s="70">
        <f t="shared" si="2"/>
        <v>1</v>
      </c>
    </row>
    <row r="21" spans="1:12" ht="12.75">
      <c r="A21" s="29"/>
      <c r="B21" s="30">
        <f>COUNTA(B12:B20)</f>
        <v>9</v>
      </c>
      <c r="C21" s="29"/>
      <c r="D21" s="34"/>
      <c r="E21" s="35">
        <f>SUM(E12:E20)</f>
        <v>1368</v>
      </c>
      <c r="F21" s="37"/>
      <c r="G21" s="30">
        <f>COUNTA(G12:G20)</f>
        <v>3</v>
      </c>
      <c r="H21" s="121">
        <f>SUM(H12:H20)</f>
        <v>5</v>
      </c>
      <c r="I21" s="38">
        <f>H21/E21</f>
        <v>0.003654970760233918</v>
      </c>
      <c r="J21" s="39"/>
      <c r="K21" s="49">
        <f>E21-H21</f>
        <v>1363</v>
      </c>
      <c r="L21" s="38">
        <f>K21/E21</f>
        <v>0.9963450292397661</v>
      </c>
    </row>
    <row r="22" spans="1:12" ht="12.75">
      <c r="A22" s="29"/>
      <c r="B22" s="29"/>
      <c r="C22" s="29"/>
      <c r="D22" s="34"/>
      <c r="F22" s="34"/>
      <c r="G22" s="34"/>
      <c r="H22" s="52"/>
      <c r="I22" s="33"/>
      <c r="J22" s="33"/>
      <c r="K22" s="33"/>
      <c r="L22" s="33"/>
    </row>
    <row r="23" spans="1:12" ht="12.75">
      <c r="A23" s="43" t="s">
        <v>371</v>
      </c>
      <c r="B23" s="43" t="s">
        <v>372</v>
      </c>
      <c r="C23" s="43" t="s">
        <v>373</v>
      </c>
      <c r="D23" s="29"/>
      <c r="E23" s="29">
        <v>152</v>
      </c>
      <c r="F23" s="34"/>
      <c r="G23" s="28" t="s">
        <v>238</v>
      </c>
      <c r="H23" s="75">
        <v>9</v>
      </c>
      <c r="I23" s="67">
        <f aca="true" t="shared" si="3" ref="I23:I45">H23/E23</f>
        <v>0.05921052631578947</v>
      </c>
      <c r="J23" s="44"/>
      <c r="K23" s="68">
        <f aca="true" t="shared" si="4" ref="K23:K45">E23-H23</f>
        <v>143</v>
      </c>
      <c r="L23" s="67">
        <f aca="true" t="shared" si="5" ref="L23:L45">K23/E23</f>
        <v>0.9407894736842105</v>
      </c>
    </row>
    <row r="24" spans="1:12" ht="12.75">
      <c r="A24" s="43" t="s">
        <v>371</v>
      </c>
      <c r="B24" s="43" t="s">
        <v>374</v>
      </c>
      <c r="C24" s="43" t="s">
        <v>375</v>
      </c>
      <c r="D24" s="29"/>
      <c r="E24" s="29">
        <v>152</v>
      </c>
      <c r="F24" s="34"/>
      <c r="G24" s="28" t="s">
        <v>238</v>
      </c>
      <c r="H24" s="75">
        <v>3</v>
      </c>
      <c r="I24" s="67">
        <f t="shared" si="3"/>
        <v>0.019736842105263157</v>
      </c>
      <c r="J24" s="44"/>
      <c r="K24" s="68">
        <f t="shared" si="4"/>
        <v>149</v>
      </c>
      <c r="L24" s="67">
        <f t="shared" si="5"/>
        <v>0.9802631578947368</v>
      </c>
    </row>
    <row r="25" spans="1:12" ht="12.75">
      <c r="A25" s="43" t="s">
        <v>371</v>
      </c>
      <c r="B25" s="43" t="s">
        <v>376</v>
      </c>
      <c r="C25" s="43" t="s">
        <v>377</v>
      </c>
      <c r="D25" s="29"/>
      <c r="E25" s="29">
        <v>152</v>
      </c>
      <c r="F25" s="34"/>
      <c r="G25" s="28" t="s">
        <v>238</v>
      </c>
      <c r="H25" s="75">
        <v>3</v>
      </c>
      <c r="I25" s="67">
        <f t="shared" si="3"/>
        <v>0.019736842105263157</v>
      </c>
      <c r="J25" s="44"/>
      <c r="K25" s="68">
        <f t="shared" si="4"/>
        <v>149</v>
      </c>
      <c r="L25" s="67">
        <f t="shared" si="5"/>
        <v>0.9802631578947368</v>
      </c>
    </row>
    <row r="26" spans="1:12" ht="12.75">
      <c r="A26" s="43" t="s">
        <v>371</v>
      </c>
      <c r="B26" s="43" t="s">
        <v>378</v>
      </c>
      <c r="C26" s="43" t="s">
        <v>379</v>
      </c>
      <c r="D26" s="29"/>
      <c r="E26" s="29">
        <v>152</v>
      </c>
      <c r="F26" s="34"/>
      <c r="G26" s="28" t="s">
        <v>238</v>
      </c>
      <c r="H26" s="75">
        <v>13</v>
      </c>
      <c r="I26" s="67">
        <f t="shared" si="3"/>
        <v>0.08552631578947369</v>
      </c>
      <c r="J26" s="44"/>
      <c r="K26" s="68">
        <f t="shared" si="4"/>
        <v>139</v>
      </c>
      <c r="L26" s="67">
        <f t="shared" si="5"/>
        <v>0.9144736842105263</v>
      </c>
    </row>
    <row r="27" spans="1:12" ht="12.75">
      <c r="A27" s="43" t="s">
        <v>371</v>
      </c>
      <c r="B27" s="43" t="s">
        <v>384</v>
      </c>
      <c r="C27" s="43" t="s">
        <v>385</v>
      </c>
      <c r="D27" s="29"/>
      <c r="E27" s="29">
        <v>152</v>
      </c>
      <c r="F27" s="34"/>
      <c r="G27" s="28" t="s">
        <v>238</v>
      </c>
      <c r="H27" s="75">
        <v>7</v>
      </c>
      <c r="I27" s="67">
        <f t="shared" si="3"/>
        <v>0.046052631578947366</v>
      </c>
      <c r="J27" s="44"/>
      <c r="K27" s="68">
        <f t="shared" si="4"/>
        <v>145</v>
      </c>
      <c r="L27" s="67">
        <f t="shared" si="5"/>
        <v>0.9539473684210527</v>
      </c>
    </row>
    <row r="28" spans="1:12" ht="12.75">
      <c r="A28" s="43" t="s">
        <v>371</v>
      </c>
      <c r="B28" s="43" t="s">
        <v>386</v>
      </c>
      <c r="C28" s="43" t="s">
        <v>387</v>
      </c>
      <c r="D28" s="29"/>
      <c r="E28" s="29">
        <v>152</v>
      </c>
      <c r="F28" s="34"/>
      <c r="G28" s="28" t="s">
        <v>238</v>
      </c>
      <c r="H28" s="75">
        <v>3</v>
      </c>
      <c r="I28" s="67">
        <f t="shared" si="3"/>
        <v>0.019736842105263157</v>
      </c>
      <c r="J28" s="44"/>
      <c r="K28" s="68">
        <f t="shared" si="4"/>
        <v>149</v>
      </c>
      <c r="L28" s="67">
        <f t="shared" si="5"/>
        <v>0.9802631578947368</v>
      </c>
    </row>
    <row r="29" spans="1:12" ht="12.75">
      <c r="A29" s="43" t="s">
        <v>371</v>
      </c>
      <c r="B29" s="43" t="s">
        <v>394</v>
      </c>
      <c r="C29" s="43" t="s">
        <v>395</v>
      </c>
      <c r="D29" s="29"/>
      <c r="E29" s="29">
        <v>152</v>
      </c>
      <c r="F29" s="34"/>
      <c r="G29" s="33"/>
      <c r="H29" s="52"/>
      <c r="I29" s="67">
        <f t="shared" si="3"/>
        <v>0</v>
      </c>
      <c r="J29" s="44"/>
      <c r="K29" s="68">
        <f t="shared" si="4"/>
        <v>152</v>
      </c>
      <c r="L29" s="67">
        <f t="shared" si="5"/>
        <v>1</v>
      </c>
    </row>
    <row r="30" spans="1:12" ht="12.75">
      <c r="A30" s="43" t="s">
        <v>371</v>
      </c>
      <c r="B30" s="43" t="s">
        <v>396</v>
      </c>
      <c r="C30" s="43" t="s">
        <v>397</v>
      </c>
      <c r="D30" s="29"/>
      <c r="E30" s="29">
        <v>152</v>
      </c>
      <c r="F30" s="34"/>
      <c r="G30" s="33"/>
      <c r="H30" s="52"/>
      <c r="I30" s="67">
        <f t="shared" si="3"/>
        <v>0</v>
      </c>
      <c r="J30" s="44"/>
      <c r="K30" s="68">
        <f t="shared" si="4"/>
        <v>152</v>
      </c>
      <c r="L30" s="67">
        <f t="shared" si="5"/>
        <v>1</v>
      </c>
    </row>
    <row r="31" spans="1:12" ht="12.75">
      <c r="A31" s="43" t="s">
        <v>371</v>
      </c>
      <c r="B31" s="43" t="s">
        <v>402</v>
      </c>
      <c r="C31" s="43" t="s">
        <v>403</v>
      </c>
      <c r="D31" s="29"/>
      <c r="E31" s="29">
        <v>152</v>
      </c>
      <c r="F31" s="34"/>
      <c r="G31" s="28" t="s">
        <v>238</v>
      </c>
      <c r="H31" s="75">
        <v>5</v>
      </c>
      <c r="I31" s="67">
        <f t="shared" si="3"/>
        <v>0.03289473684210526</v>
      </c>
      <c r="J31" s="44"/>
      <c r="K31" s="68">
        <f t="shared" si="4"/>
        <v>147</v>
      </c>
      <c r="L31" s="67">
        <f t="shared" si="5"/>
        <v>0.9671052631578947</v>
      </c>
    </row>
    <row r="32" spans="1:12" ht="12.75">
      <c r="A32" s="43" t="s">
        <v>371</v>
      </c>
      <c r="B32" s="43" t="s">
        <v>412</v>
      </c>
      <c r="C32" s="43" t="s">
        <v>413</v>
      </c>
      <c r="D32" s="29"/>
      <c r="E32" s="29">
        <v>152</v>
      </c>
      <c r="F32" s="34"/>
      <c r="G32" s="28" t="s">
        <v>238</v>
      </c>
      <c r="H32" s="75">
        <v>1</v>
      </c>
      <c r="I32" s="67">
        <f t="shared" si="3"/>
        <v>0.006578947368421052</v>
      </c>
      <c r="J32" s="44"/>
      <c r="K32" s="68">
        <f t="shared" si="4"/>
        <v>151</v>
      </c>
      <c r="L32" s="67">
        <f t="shared" si="5"/>
        <v>0.993421052631579</v>
      </c>
    </row>
    <row r="33" spans="1:12" ht="12.75">
      <c r="A33" s="43" t="s">
        <v>371</v>
      </c>
      <c r="B33" s="43" t="s">
        <v>414</v>
      </c>
      <c r="C33" s="43" t="s">
        <v>415</v>
      </c>
      <c r="D33" s="29"/>
      <c r="E33" s="29">
        <v>152</v>
      </c>
      <c r="F33" s="34"/>
      <c r="G33" s="33"/>
      <c r="H33" s="52"/>
      <c r="I33" s="67">
        <f t="shared" si="3"/>
        <v>0</v>
      </c>
      <c r="J33" s="44"/>
      <c r="K33" s="68">
        <f t="shared" si="4"/>
        <v>152</v>
      </c>
      <c r="L33" s="67">
        <f t="shared" si="5"/>
        <v>1</v>
      </c>
    </row>
    <row r="34" spans="1:12" ht="12.75">
      <c r="A34" s="43" t="s">
        <v>371</v>
      </c>
      <c r="B34" s="43" t="s">
        <v>416</v>
      </c>
      <c r="C34" s="43" t="s">
        <v>417</v>
      </c>
      <c r="D34" s="29"/>
      <c r="E34" s="29">
        <v>152</v>
      </c>
      <c r="F34" s="34"/>
      <c r="G34" s="28" t="s">
        <v>238</v>
      </c>
      <c r="H34" s="75">
        <v>3</v>
      </c>
      <c r="I34" s="67">
        <f t="shared" si="3"/>
        <v>0.019736842105263157</v>
      </c>
      <c r="J34" s="44"/>
      <c r="K34" s="68">
        <f t="shared" si="4"/>
        <v>149</v>
      </c>
      <c r="L34" s="67">
        <f t="shared" si="5"/>
        <v>0.9802631578947368</v>
      </c>
    </row>
    <row r="35" spans="1:12" ht="12.75">
      <c r="A35" s="43" t="s">
        <v>371</v>
      </c>
      <c r="B35" s="43" t="s">
        <v>418</v>
      </c>
      <c r="C35" s="43" t="s">
        <v>419</v>
      </c>
      <c r="D35" s="29"/>
      <c r="E35" s="29">
        <v>152</v>
      </c>
      <c r="F35" s="34"/>
      <c r="G35" s="28" t="s">
        <v>238</v>
      </c>
      <c r="H35" s="75">
        <v>2</v>
      </c>
      <c r="I35" s="67">
        <f t="shared" si="3"/>
        <v>0.013157894736842105</v>
      </c>
      <c r="J35" s="44"/>
      <c r="K35" s="68">
        <f t="shared" si="4"/>
        <v>150</v>
      </c>
      <c r="L35" s="67">
        <f t="shared" si="5"/>
        <v>0.9868421052631579</v>
      </c>
    </row>
    <row r="36" spans="1:12" ht="12.75">
      <c r="A36" s="43" t="s">
        <v>371</v>
      </c>
      <c r="B36" s="43" t="s">
        <v>420</v>
      </c>
      <c r="C36" s="43" t="s">
        <v>421</v>
      </c>
      <c r="D36" s="29"/>
      <c r="E36" s="29">
        <v>152</v>
      </c>
      <c r="F36" s="34"/>
      <c r="G36" s="33"/>
      <c r="H36" s="52"/>
      <c r="I36" s="67">
        <f t="shared" si="3"/>
        <v>0</v>
      </c>
      <c r="J36" s="44"/>
      <c r="K36" s="68">
        <f t="shared" si="4"/>
        <v>152</v>
      </c>
      <c r="L36" s="67">
        <f t="shared" si="5"/>
        <v>1</v>
      </c>
    </row>
    <row r="37" spans="1:12" ht="12.75">
      <c r="A37" s="43" t="s">
        <v>371</v>
      </c>
      <c r="B37" s="43" t="s">
        <v>422</v>
      </c>
      <c r="C37" s="43" t="s">
        <v>423</v>
      </c>
      <c r="D37" s="29"/>
      <c r="E37" s="29">
        <v>152</v>
      </c>
      <c r="F37" s="34"/>
      <c r="G37" s="33"/>
      <c r="H37" s="52"/>
      <c r="I37" s="67">
        <f t="shared" si="3"/>
        <v>0</v>
      </c>
      <c r="J37" s="44"/>
      <c r="K37" s="68">
        <f t="shared" si="4"/>
        <v>152</v>
      </c>
      <c r="L37" s="67">
        <f t="shared" si="5"/>
        <v>1</v>
      </c>
    </row>
    <row r="38" spans="1:12" ht="12.75">
      <c r="A38" s="43" t="s">
        <v>371</v>
      </c>
      <c r="B38" s="43" t="s">
        <v>424</v>
      </c>
      <c r="C38" s="43" t="s">
        <v>425</v>
      </c>
      <c r="D38" s="29"/>
      <c r="E38" s="29">
        <v>152</v>
      </c>
      <c r="F38" s="34"/>
      <c r="G38" s="28" t="s">
        <v>238</v>
      </c>
      <c r="H38" s="75">
        <v>1</v>
      </c>
      <c r="I38" s="67">
        <f t="shared" si="3"/>
        <v>0.006578947368421052</v>
      </c>
      <c r="J38" s="44"/>
      <c r="K38" s="68">
        <f t="shared" si="4"/>
        <v>151</v>
      </c>
      <c r="L38" s="67">
        <f t="shared" si="5"/>
        <v>0.993421052631579</v>
      </c>
    </row>
    <row r="39" spans="1:12" ht="12.75">
      <c r="A39" s="43" t="s">
        <v>371</v>
      </c>
      <c r="B39" s="43" t="s">
        <v>426</v>
      </c>
      <c r="C39" s="43" t="s">
        <v>427</v>
      </c>
      <c r="D39" s="29"/>
      <c r="E39" s="29">
        <v>152</v>
      </c>
      <c r="F39" s="34"/>
      <c r="G39" s="28" t="s">
        <v>238</v>
      </c>
      <c r="H39" s="75">
        <v>1</v>
      </c>
      <c r="I39" s="67">
        <f t="shared" si="3"/>
        <v>0.006578947368421052</v>
      </c>
      <c r="J39" s="44"/>
      <c r="K39" s="68">
        <f t="shared" si="4"/>
        <v>151</v>
      </c>
      <c r="L39" s="67">
        <f t="shared" si="5"/>
        <v>0.993421052631579</v>
      </c>
    </row>
    <row r="40" spans="1:12" ht="12.75">
      <c r="A40" s="43" t="s">
        <v>371</v>
      </c>
      <c r="B40" s="43" t="s">
        <v>428</v>
      </c>
      <c r="C40" s="43" t="s">
        <v>429</v>
      </c>
      <c r="D40" s="29"/>
      <c r="E40" s="29">
        <v>152</v>
      </c>
      <c r="F40" s="34"/>
      <c r="G40" s="28" t="s">
        <v>238</v>
      </c>
      <c r="H40" s="75">
        <v>2</v>
      </c>
      <c r="I40" s="67">
        <f t="shared" si="3"/>
        <v>0.013157894736842105</v>
      </c>
      <c r="J40" s="44"/>
      <c r="K40" s="68">
        <f t="shared" si="4"/>
        <v>150</v>
      </c>
      <c r="L40" s="67">
        <f t="shared" si="5"/>
        <v>0.9868421052631579</v>
      </c>
    </row>
    <row r="41" spans="1:12" ht="12.75">
      <c r="A41" s="43" t="s">
        <v>371</v>
      </c>
      <c r="B41" s="43" t="s">
        <v>430</v>
      </c>
      <c r="C41" s="43" t="s">
        <v>431</v>
      </c>
      <c r="D41" s="29"/>
      <c r="E41" s="29">
        <v>152</v>
      </c>
      <c r="F41" s="34"/>
      <c r="G41" s="28" t="s">
        <v>238</v>
      </c>
      <c r="H41" s="75">
        <v>3</v>
      </c>
      <c r="I41" s="67">
        <f t="shared" si="3"/>
        <v>0.019736842105263157</v>
      </c>
      <c r="J41" s="44"/>
      <c r="K41" s="68">
        <f t="shared" si="4"/>
        <v>149</v>
      </c>
      <c r="L41" s="67">
        <f t="shared" si="5"/>
        <v>0.9802631578947368</v>
      </c>
    </row>
    <row r="42" spans="1:12" ht="12.75">
      <c r="A42" s="43" t="s">
        <v>371</v>
      </c>
      <c r="B42" s="43" t="s">
        <v>436</v>
      </c>
      <c r="C42" s="43" t="s">
        <v>437</v>
      </c>
      <c r="D42" s="29"/>
      <c r="E42" s="29">
        <v>152</v>
      </c>
      <c r="F42" s="34"/>
      <c r="G42" s="28" t="s">
        <v>238</v>
      </c>
      <c r="H42" s="75">
        <v>2</v>
      </c>
      <c r="I42" s="67">
        <f t="shared" si="3"/>
        <v>0.013157894736842105</v>
      </c>
      <c r="J42" s="44"/>
      <c r="K42" s="68">
        <f t="shared" si="4"/>
        <v>150</v>
      </c>
      <c r="L42" s="67">
        <f t="shared" si="5"/>
        <v>0.9868421052631579</v>
      </c>
    </row>
    <row r="43" spans="1:12" ht="12.75">
      <c r="A43" s="43" t="s">
        <v>371</v>
      </c>
      <c r="B43" s="43" t="s">
        <v>438</v>
      </c>
      <c r="C43" s="43" t="s">
        <v>439</v>
      </c>
      <c r="D43" s="29"/>
      <c r="E43" s="29">
        <v>152</v>
      </c>
      <c r="F43" s="34"/>
      <c r="G43" s="28" t="s">
        <v>238</v>
      </c>
      <c r="H43" s="75">
        <v>11</v>
      </c>
      <c r="I43" s="67">
        <f t="shared" si="3"/>
        <v>0.07236842105263158</v>
      </c>
      <c r="J43" s="44"/>
      <c r="K43" s="68">
        <f t="shared" si="4"/>
        <v>141</v>
      </c>
      <c r="L43" s="67">
        <f t="shared" si="5"/>
        <v>0.9276315789473685</v>
      </c>
    </row>
    <row r="44" spans="1:12" ht="12.75">
      <c r="A44" s="43" t="s">
        <v>371</v>
      </c>
      <c r="B44" s="43" t="s">
        <v>440</v>
      </c>
      <c r="C44" s="43" t="s">
        <v>441</v>
      </c>
      <c r="D44" s="29"/>
      <c r="E44" s="29">
        <v>152</v>
      </c>
      <c r="F44" s="34"/>
      <c r="G44" s="33"/>
      <c r="H44" s="75"/>
      <c r="I44" s="67">
        <f t="shared" si="3"/>
        <v>0</v>
      </c>
      <c r="J44" s="44"/>
      <c r="K44" s="68">
        <f t="shared" si="4"/>
        <v>152</v>
      </c>
      <c r="L44" s="67">
        <f t="shared" si="5"/>
        <v>1</v>
      </c>
    </row>
    <row r="45" spans="1:12" ht="12.75">
      <c r="A45" s="146" t="s">
        <v>371</v>
      </c>
      <c r="B45" s="146" t="s">
        <v>442</v>
      </c>
      <c r="C45" s="146" t="s">
        <v>443</v>
      </c>
      <c r="D45" s="32"/>
      <c r="E45" s="32">
        <v>152</v>
      </c>
      <c r="F45" s="69"/>
      <c r="G45" s="145" t="s">
        <v>238</v>
      </c>
      <c r="H45" s="71">
        <v>3</v>
      </c>
      <c r="I45" s="70">
        <f t="shared" si="3"/>
        <v>0.019736842105263157</v>
      </c>
      <c r="J45" s="48"/>
      <c r="K45" s="71">
        <f t="shared" si="4"/>
        <v>149</v>
      </c>
      <c r="L45" s="70">
        <f t="shared" si="5"/>
        <v>0.9802631578947368</v>
      </c>
    </row>
    <row r="46" spans="1:12" ht="12.75">
      <c r="A46" s="29"/>
      <c r="B46" s="30">
        <f>COUNTA(B23:B45)</f>
        <v>23</v>
      </c>
      <c r="C46" s="29"/>
      <c r="D46" s="34"/>
      <c r="E46" s="35">
        <f>SUM(E23:E45)</f>
        <v>3496</v>
      </c>
      <c r="F46" s="37"/>
      <c r="G46" s="30">
        <f>COUNTA(G23:G45)</f>
        <v>17</v>
      </c>
      <c r="H46" s="121">
        <f>SUM(H23:H45)</f>
        <v>72</v>
      </c>
      <c r="I46" s="38">
        <f>H46/E46</f>
        <v>0.020594965675057208</v>
      </c>
      <c r="J46" s="39"/>
      <c r="K46" s="49">
        <f>E46-H46</f>
        <v>3424</v>
      </c>
      <c r="L46" s="38">
        <f>K46/E46</f>
        <v>0.9794050343249427</v>
      </c>
    </row>
    <row r="47" spans="1:12" ht="12.75">
      <c r="A47" s="29"/>
      <c r="B47" s="30"/>
      <c r="C47" s="29"/>
      <c r="D47" s="34"/>
      <c r="E47" s="50"/>
      <c r="F47" s="34"/>
      <c r="G47" s="33"/>
      <c r="H47" s="52"/>
      <c r="I47" s="33"/>
      <c r="J47" s="33"/>
      <c r="K47" s="33"/>
      <c r="L47" s="33"/>
    </row>
    <row r="48" spans="1:12" ht="12.75">
      <c r="A48" s="43" t="s">
        <v>461</v>
      </c>
      <c r="B48" s="43" t="s">
        <v>462</v>
      </c>
      <c r="C48" s="43" t="s">
        <v>463</v>
      </c>
      <c r="D48" s="29"/>
      <c r="E48" s="29">
        <v>152</v>
      </c>
      <c r="F48" s="34"/>
      <c r="G48" s="28" t="s">
        <v>238</v>
      </c>
      <c r="H48" s="75">
        <v>5</v>
      </c>
      <c r="I48" s="67">
        <f>H48/E48</f>
        <v>0.03289473684210526</v>
      </c>
      <c r="J48" s="44"/>
      <c r="K48" s="68">
        <f>E48-H48</f>
        <v>147</v>
      </c>
      <c r="L48" s="67">
        <f>K48/E48</f>
        <v>0.9671052631578947</v>
      </c>
    </row>
    <row r="49" spans="1:12" ht="12.75">
      <c r="A49" s="146" t="s">
        <v>461</v>
      </c>
      <c r="B49" s="146" t="s">
        <v>464</v>
      </c>
      <c r="C49" s="146" t="s">
        <v>465</v>
      </c>
      <c r="D49" s="32"/>
      <c r="E49" s="32">
        <v>152</v>
      </c>
      <c r="F49" s="69"/>
      <c r="G49" s="145" t="s">
        <v>238</v>
      </c>
      <c r="H49" s="71">
        <v>2</v>
      </c>
      <c r="I49" s="70">
        <f>H49/E49</f>
        <v>0.013157894736842105</v>
      </c>
      <c r="J49" s="48"/>
      <c r="K49" s="71">
        <f>E49-H49</f>
        <v>150</v>
      </c>
      <c r="L49" s="70">
        <f>K49/E49</f>
        <v>0.9868421052631579</v>
      </c>
    </row>
    <row r="50" spans="1:12" ht="12.75">
      <c r="A50" s="29"/>
      <c r="B50" s="30">
        <f>COUNTA(B48:B49)</f>
        <v>2</v>
      </c>
      <c r="C50" s="29"/>
      <c r="D50" s="34"/>
      <c r="E50" s="35">
        <f>SUM(E48:E49)</f>
        <v>304</v>
      </c>
      <c r="F50" s="37"/>
      <c r="G50" s="30">
        <f>COUNTA(G48:G49)</f>
        <v>2</v>
      </c>
      <c r="H50" s="80">
        <f>SUM(H48:H49)</f>
        <v>7</v>
      </c>
      <c r="I50" s="38">
        <f>H50/E50</f>
        <v>0.023026315789473683</v>
      </c>
      <c r="J50" s="39"/>
      <c r="K50" s="49">
        <f>E50-H50</f>
        <v>297</v>
      </c>
      <c r="L50" s="38">
        <f>K50/E50</f>
        <v>0.9769736842105263</v>
      </c>
    </row>
    <row r="51" spans="1:12" ht="12.75">
      <c r="A51" s="40"/>
      <c r="B51" s="40"/>
      <c r="C51" s="40"/>
      <c r="D51" s="34"/>
      <c r="F51" s="34"/>
      <c r="G51" s="33"/>
      <c r="H51" s="52"/>
      <c r="I51" s="33"/>
      <c r="J51" s="33"/>
      <c r="K51" s="33"/>
      <c r="L51" s="33"/>
    </row>
    <row r="52" spans="1:12" ht="12.75">
      <c r="A52" s="29" t="s">
        <v>466</v>
      </c>
      <c r="B52" s="133" t="s">
        <v>471</v>
      </c>
      <c r="C52" s="133" t="s">
        <v>472</v>
      </c>
      <c r="D52" s="34"/>
      <c r="E52" s="29">
        <v>152</v>
      </c>
      <c r="F52" s="34"/>
      <c r="G52" s="28" t="s">
        <v>238</v>
      </c>
      <c r="H52" s="52">
        <v>2</v>
      </c>
      <c r="I52" s="67">
        <f>H52/E52</f>
        <v>0.013157894736842105</v>
      </c>
      <c r="J52" s="44"/>
      <c r="K52" s="68">
        <f>E52-H52</f>
        <v>150</v>
      </c>
      <c r="L52" s="67">
        <f>K52/E52</f>
        <v>0.9868421052631579</v>
      </c>
    </row>
    <row r="53" spans="1:12" ht="12.75">
      <c r="A53" s="29" t="s">
        <v>466</v>
      </c>
      <c r="B53" s="133" t="s">
        <v>473</v>
      </c>
      <c r="C53" s="133" t="s">
        <v>0</v>
      </c>
      <c r="D53" s="34"/>
      <c r="E53" s="29">
        <v>152</v>
      </c>
      <c r="F53" s="34"/>
      <c r="G53" s="28" t="s">
        <v>238</v>
      </c>
      <c r="H53" s="52">
        <v>1</v>
      </c>
      <c r="I53" s="67">
        <f>H53/E53</f>
        <v>0.006578947368421052</v>
      </c>
      <c r="J53" s="44"/>
      <c r="K53" s="68">
        <f>E53-H53</f>
        <v>151</v>
      </c>
      <c r="L53" s="67">
        <f>K53/E53</f>
        <v>0.993421052631579</v>
      </c>
    </row>
    <row r="54" spans="1:12" ht="12.75">
      <c r="A54" s="29" t="s">
        <v>466</v>
      </c>
      <c r="B54" s="133" t="s">
        <v>1</v>
      </c>
      <c r="C54" s="133" t="s">
        <v>2</v>
      </c>
      <c r="D54" s="34"/>
      <c r="E54" s="29">
        <v>152</v>
      </c>
      <c r="F54" s="34"/>
      <c r="G54" s="33"/>
      <c r="H54" s="52"/>
      <c r="I54" s="67">
        <f>H54/E54</f>
        <v>0</v>
      </c>
      <c r="J54" s="44"/>
      <c r="K54" s="68">
        <f>E54-H54</f>
        <v>152</v>
      </c>
      <c r="L54" s="67">
        <f>K54/E54</f>
        <v>1</v>
      </c>
    </row>
    <row r="55" spans="1:12" ht="12.75">
      <c r="A55" s="32" t="s">
        <v>466</v>
      </c>
      <c r="B55" s="134" t="s">
        <v>5</v>
      </c>
      <c r="C55" s="134" t="s">
        <v>6</v>
      </c>
      <c r="D55" s="69"/>
      <c r="E55" s="32">
        <v>152</v>
      </c>
      <c r="F55" s="69"/>
      <c r="G55" s="46"/>
      <c r="H55" s="48"/>
      <c r="I55" s="70">
        <f>H55/E55</f>
        <v>0</v>
      </c>
      <c r="J55" s="48"/>
      <c r="K55" s="71">
        <f>E55-H55</f>
        <v>152</v>
      </c>
      <c r="L55" s="70">
        <f>K55/E55</f>
        <v>1</v>
      </c>
    </row>
    <row r="56" spans="1:12" ht="12.75">
      <c r="A56" s="40"/>
      <c r="B56" s="30">
        <f>COUNTA(B52:B55)</f>
        <v>4</v>
      </c>
      <c r="C56" s="40"/>
      <c r="D56" s="34"/>
      <c r="E56" s="35">
        <f>SUM(E52:E55)</f>
        <v>608</v>
      </c>
      <c r="F56" s="37"/>
      <c r="G56" s="30">
        <f>COUNTA(G52:G55)</f>
        <v>2</v>
      </c>
      <c r="H56" s="121">
        <f>SUM(H52:H55)</f>
        <v>3</v>
      </c>
      <c r="I56" s="38">
        <f>H56/E56</f>
        <v>0.004934210526315789</v>
      </c>
      <c r="J56" s="39"/>
      <c r="K56" s="49">
        <f>E56-H56</f>
        <v>605</v>
      </c>
      <c r="L56" s="38">
        <f>K56/E56</f>
        <v>0.9950657894736842</v>
      </c>
    </row>
    <row r="57" spans="1:12" ht="12.75">
      <c r="A57" s="40"/>
      <c r="B57" s="40"/>
      <c r="C57" s="40"/>
      <c r="D57" s="34"/>
      <c r="F57" s="34"/>
      <c r="G57" s="33"/>
      <c r="H57" s="52"/>
      <c r="I57" s="33"/>
      <c r="J57" s="33"/>
      <c r="K57" s="33"/>
      <c r="L57" s="33"/>
    </row>
    <row r="58" spans="1:12" ht="12.75">
      <c r="A58" s="43" t="s">
        <v>7</v>
      </c>
      <c r="B58" s="43" t="s">
        <v>20</v>
      </c>
      <c r="C58" s="43" t="s">
        <v>21</v>
      </c>
      <c r="D58" s="29"/>
      <c r="E58" s="29">
        <v>152</v>
      </c>
      <c r="F58" s="34"/>
      <c r="G58" s="28" t="s">
        <v>238</v>
      </c>
      <c r="H58" s="75">
        <v>3</v>
      </c>
      <c r="I58" s="67">
        <f>H58/E58</f>
        <v>0.019736842105263157</v>
      </c>
      <c r="J58" s="44"/>
      <c r="K58" s="68">
        <f>E58-H58</f>
        <v>149</v>
      </c>
      <c r="L58" s="67">
        <f>K58/E58</f>
        <v>0.9802631578947368</v>
      </c>
    </row>
    <row r="59" spans="1:12" ht="12.75">
      <c r="A59" s="43" t="s">
        <v>7</v>
      </c>
      <c r="B59" s="43" t="s">
        <v>26</v>
      </c>
      <c r="C59" s="43" t="s">
        <v>27</v>
      </c>
      <c r="D59" s="29"/>
      <c r="E59" s="29">
        <v>152</v>
      </c>
      <c r="F59" s="34"/>
      <c r="G59" s="28" t="s">
        <v>238</v>
      </c>
      <c r="H59" s="75">
        <v>3</v>
      </c>
      <c r="I59" s="67">
        <f>H59/E59</f>
        <v>0.019736842105263157</v>
      </c>
      <c r="J59" s="44"/>
      <c r="K59" s="68">
        <f>E59-H59</f>
        <v>149</v>
      </c>
      <c r="L59" s="67">
        <f>K59/E59</f>
        <v>0.9802631578947368</v>
      </c>
    </row>
    <row r="60" spans="1:12" ht="12.75">
      <c r="A60" s="146" t="s">
        <v>7</v>
      </c>
      <c r="B60" s="146" t="s">
        <v>28</v>
      </c>
      <c r="C60" s="146" t="s">
        <v>29</v>
      </c>
      <c r="D60" s="32"/>
      <c r="E60" s="32">
        <v>152</v>
      </c>
      <c r="F60" s="69"/>
      <c r="G60" s="145" t="s">
        <v>238</v>
      </c>
      <c r="H60" s="71">
        <v>1</v>
      </c>
      <c r="I60" s="70">
        <f>H60/E60</f>
        <v>0.006578947368421052</v>
      </c>
      <c r="J60" s="48"/>
      <c r="K60" s="71">
        <f>E60-H60</f>
        <v>151</v>
      </c>
      <c r="L60" s="70">
        <f>K60/E60</f>
        <v>0.993421052631579</v>
      </c>
    </row>
    <row r="61" spans="1:12" ht="12.75">
      <c r="A61" s="29"/>
      <c r="B61" s="30">
        <f>COUNTA(B58:B60)</f>
        <v>3</v>
      </c>
      <c r="C61" s="29"/>
      <c r="D61" s="34"/>
      <c r="E61" s="35">
        <f>SUM(E58:E60)</f>
        <v>456</v>
      </c>
      <c r="F61" s="37"/>
      <c r="G61" s="30">
        <f>COUNTA(G58:G60)</f>
        <v>3</v>
      </c>
      <c r="H61" s="121">
        <f>SUM(H58:H60)</f>
        <v>7</v>
      </c>
      <c r="I61" s="38">
        <f>H61/E61</f>
        <v>0.015350877192982455</v>
      </c>
      <c r="J61" s="39"/>
      <c r="K61" s="49">
        <f>E61-H61</f>
        <v>449</v>
      </c>
      <c r="L61" s="38">
        <f>K61/E61</f>
        <v>0.9846491228070176</v>
      </c>
    </row>
    <row r="62" spans="1:12" ht="12.75">
      <c r="A62" s="40"/>
      <c r="B62" s="40"/>
      <c r="C62" s="40"/>
      <c r="D62" s="34"/>
      <c r="F62" s="34"/>
      <c r="G62" s="33"/>
      <c r="H62" s="52"/>
      <c r="I62" s="33"/>
      <c r="J62" s="33"/>
      <c r="K62" s="33"/>
      <c r="L62" s="33"/>
    </row>
    <row r="63" spans="1:12" ht="12.75">
      <c r="A63" s="43" t="s">
        <v>32</v>
      </c>
      <c r="B63" s="43" t="s">
        <v>33</v>
      </c>
      <c r="C63" s="43" t="s">
        <v>34</v>
      </c>
      <c r="D63" s="29"/>
      <c r="E63" s="29">
        <v>152</v>
      </c>
      <c r="F63" s="34"/>
      <c r="G63" s="28" t="s">
        <v>238</v>
      </c>
      <c r="H63" s="75">
        <v>26</v>
      </c>
      <c r="I63" s="67">
        <f aca="true" t="shared" si="6" ref="I63:I80">H63/E63</f>
        <v>0.17105263157894737</v>
      </c>
      <c r="J63" s="44"/>
      <c r="K63" s="68">
        <f aca="true" t="shared" si="7" ref="K63:K80">E63-H63</f>
        <v>126</v>
      </c>
      <c r="L63" s="67">
        <f aca="true" t="shared" si="8" ref="L63:L80">K63/E63</f>
        <v>0.8289473684210527</v>
      </c>
    </row>
    <row r="64" spans="1:12" ht="12.75">
      <c r="A64" s="43" t="s">
        <v>32</v>
      </c>
      <c r="B64" s="43" t="s">
        <v>35</v>
      </c>
      <c r="C64" s="43" t="s">
        <v>36</v>
      </c>
      <c r="D64" s="29"/>
      <c r="E64" s="29">
        <v>152</v>
      </c>
      <c r="F64" s="34"/>
      <c r="G64" s="33"/>
      <c r="H64" s="75"/>
      <c r="I64" s="67">
        <f t="shared" si="6"/>
        <v>0</v>
      </c>
      <c r="J64" s="44"/>
      <c r="K64" s="68">
        <f t="shared" si="7"/>
        <v>152</v>
      </c>
      <c r="L64" s="67">
        <f t="shared" si="8"/>
        <v>1</v>
      </c>
    </row>
    <row r="65" spans="1:12" ht="12.75">
      <c r="A65" s="43" t="s">
        <v>32</v>
      </c>
      <c r="B65" s="43" t="s">
        <v>41</v>
      </c>
      <c r="C65" s="43" t="s">
        <v>42</v>
      </c>
      <c r="D65" s="29"/>
      <c r="E65" s="29">
        <v>152</v>
      </c>
      <c r="F65" s="34"/>
      <c r="G65" s="28" t="s">
        <v>238</v>
      </c>
      <c r="H65" s="75">
        <v>4</v>
      </c>
      <c r="I65" s="67">
        <f t="shared" si="6"/>
        <v>0.02631578947368421</v>
      </c>
      <c r="J65" s="44"/>
      <c r="K65" s="68">
        <f t="shared" si="7"/>
        <v>148</v>
      </c>
      <c r="L65" s="67">
        <f t="shared" si="8"/>
        <v>0.9736842105263158</v>
      </c>
    </row>
    <row r="66" spans="1:12" ht="12.75">
      <c r="A66" s="43" t="s">
        <v>32</v>
      </c>
      <c r="B66" s="43" t="s">
        <v>474</v>
      </c>
      <c r="C66" s="43" t="s">
        <v>475</v>
      </c>
      <c r="D66" s="29"/>
      <c r="E66" s="29">
        <v>152</v>
      </c>
      <c r="F66" s="34"/>
      <c r="G66" s="28" t="s">
        <v>238</v>
      </c>
      <c r="H66" s="75">
        <v>8</v>
      </c>
      <c r="I66" s="67">
        <f aca="true" t="shared" si="9" ref="I66:I71">H66/E66</f>
        <v>0.05263157894736842</v>
      </c>
      <c r="J66" s="44"/>
      <c r="K66" s="68">
        <f aca="true" t="shared" si="10" ref="K66:K71">E66-H66</f>
        <v>144</v>
      </c>
      <c r="L66" s="67">
        <f aca="true" t="shared" si="11" ref="L66:L71">K66/E66</f>
        <v>0.9473684210526315</v>
      </c>
    </row>
    <row r="67" spans="1:12" ht="12.75">
      <c r="A67" s="43" t="s">
        <v>32</v>
      </c>
      <c r="B67" s="43" t="s">
        <v>53</v>
      </c>
      <c r="C67" s="43" t="s">
        <v>54</v>
      </c>
      <c r="D67" s="29"/>
      <c r="E67" s="29">
        <v>152</v>
      </c>
      <c r="F67" s="34"/>
      <c r="G67" s="28" t="s">
        <v>238</v>
      </c>
      <c r="H67" s="75">
        <v>2</v>
      </c>
      <c r="I67" s="67">
        <f t="shared" si="9"/>
        <v>0.013157894736842105</v>
      </c>
      <c r="J67" s="44"/>
      <c r="K67" s="68">
        <f t="shared" si="10"/>
        <v>150</v>
      </c>
      <c r="L67" s="67">
        <f t="shared" si="11"/>
        <v>0.9868421052631579</v>
      </c>
    </row>
    <row r="68" spans="1:12" ht="12.75">
      <c r="A68" s="43" t="s">
        <v>32</v>
      </c>
      <c r="B68" s="43" t="s">
        <v>55</v>
      </c>
      <c r="C68" s="43" t="s">
        <v>56</v>
      </c>
      <c r="D68" s="29"/>
      <c r="E68" s="29">
        <v>152</v>
      </c>
      <c r="F68" s="34"/>
      <c r="G68" s="28" t="s">
        <v>238</v>
      </c>
      <c r="H68" s="75">
        <v>2</v>
      </c>
      <c r="I68" s="67">
        <f t="shared" si="9"/>
        <v>0.013157894736842105</v>
      </c>
      <c r="J68" s="44"/>
      <c r="K68" s="68">
        <f t="shared" si="10"/>
        <v>150</v>
      </c>
      <c r="L68" s="67">
        <f t="shared" si="11"/>
        <v>0.9868421052631579</v>
      </c>
    </row>
    <row r="69" spans="1:12" ht="12.75">
      <c r="A69" s="43" t="s">
        <v>32</v>
      </c>
      <c r="B69" s="43" t="s">
        <v>57</v>
      </c>
      <c r="C69" s="43" t="s">
        <v>58</v>
      </c>
      <c r="D69" s="29"/>
      <c r="E69" s="29">
        <v>152</v>
      </c>
      <c r="F69" s="34"/>
      <c r="G69" s="28" t="s">
        <v>238</v>
      </c>
      <c r="H69" s="75">
        <v>1</v>
      </c>
      <c r="I69" s="67">
        <f t="shared" si="9"/>
        <v>0.006578947368421052</v>
      </c>
      <c r="J69" s="44"/>
      <c r="K69" s="68">
        <f t="shared" si="10"/>
        <v>151</v>
      </c>
      <c r="L69" s="67">
        <f t="shared" si="11"/>
        <v>0.993421052631579</v>
      </c>
    </row>
    <row r="70" spans="1:12" ht="12.75">
      <c r="A70" s="29" t="s">
        <v>32</v>
      </c>
      <c r="B70" s="29" t="s">
        <v>476</v>
      </c>
      <c r="C70" s="29" t="s">
        <v>477</v>
      </c>
      <c r="D70" s="29"/>
      <c r="E70" s="29">
        <v>152</v>
      </c>
      <c r="F70" s="34"/>
      <c r="G70" s="28" t="s">
        <v>238</v>
      </c>
      <c r="H70" s="75">
        <v>1</v>
      </c>
      <c r="I70" s="67">
        <f t="shared" si="9"/>
        <v>0.006578947368421052</v>
      </c>
      <c r="J70" s="44"/>
      <c r="K70" s="68">
        <f t="shared" si="10"/>
        <v>151</v>
      </c>
      <c r="L70" s="67">
        <f t="shared" si="11"/>
        <v>0.993421052631579</v>
      </c>
    </row>
    <row r="71" spans="1:12" ht="12.75">
      <c r="A71" s="43" t="s">
        <v>32</v>
      </c>
      <c r="B71" s="43" t="s">
        <v>59</v>
      </c>
      <c r="C71" s="43" t="s">
        <v>60</v>
      </c>
      <c r="D71" s="29"/>
      <c r="E71" s="29">
        <v>152</v>
      </c>
      <c r="F71" s="34"/>
      <c r="G71" s="28" t="s">
        <v>238</v>
      </c>
      <c r="H71" s="75">
        <v>2</v>
      </c>
      <c r="I71" s="67">
        <f t="shared" si="9"/>
        <v>0.013157894736842105</v>
      </c>
      <c r="J71" s="44"/>
      <c r="K71" s="68">
        <f t="shared" si="10"/>
        <v>150</v>
      </c>
      <c r="L71" s="67">
        <f t="shared" si="11"/>
        <v>0.9868421052631579</v>
      </c>
    </row>
    <row r="72" spans="1:12" ht="12.75">
      <c r="A72" s="43" t="s">
        <v>32</v>
      </c>
      <c r="B72" s="43" t="s">
        <v>61</v>
      </c>
      <c r="C72" s="43" t="s">
        <v>62</v>
      </c>
      <c r="D72" s="29"/>
      <c r="E72" s="29">
        <v>152</v>
      </c>
      <c r="F72" s="34"/>
      <c r="G72" s="33"/>
      <c r="H72" s="52"/>
      <c r="I72" s="67">
        <f t="shared" si="6"/>
        <v>0</v>
      </c>
      <c r="J72" s="44"/>
      <c r="K72" s="68">
        <f t="shared" si="7"/>
        <v>152</v>
      </c>
      <c r="L72" s="67">
        <f t="shared" si="8"/>
        <v>1</v>
      </c>
    </row>
    <row r="73" spans="1:12" ht="12.75">
      <c r="A73" s="43" t="s">
        <v>32</v>
      </c>
      <c r="B73" s="43" t="s">
        <v>63</v>
      </c>
      <c r="C73" s="43" t="s">
        <v>64</v>
      </c>
      <c r="D73" s="29"/>
      <c r="E73" s="29">
        <v>152</v>
      </c>
      <c r="F73" s="34"/>
      <c r="G73" s="28" t="s">
        <v>238</v>
      </c>
      <c r="H73" s="75">
        <v>1</v>
      </c>
      <c r="I73" s="67">
        <f t="shared" si="6"/>
        <v>0.006578947368421052</v>
      </c>
      <c r="J73" s="44"/>
      <c r="K73" s="68">
        <f t="shared" si="7"/>
        <v>151</v>
      </c>
      <c r="L73" s="67">
        <f t="shared" si="8"/>
        <v>0.993421052631579</v>
      </c>
    </row>
    <row r="74" spans="1:12" ht="12.75">
      <c r="A74" s="43" t="s">
        <v>32</v>
      </c>
      <c r="B74" s="43" t="s">
        <v>71</v>
      </c>
      <c r="C74" s="43" t="s">
        <v>72</v>
      </c>
      <c r="D74" s="29"/>
      <c r="E74" s="29">
        <v>152</v>
      </c>
      <c r="F74" s="34"/>
      <c r="G74" s="28" t="s">
        <v>238</v>
      </c>
      <c r="H74" s="75">
        <v>1</v>
      </c>
      <c r="I74" s="67">
        <f t="shared" si="6"/>
        <v>0.006578947368421052</v>
      </c>
      <c r="J74" s="44"/>
      <c r="K74" s="68">
        <f t="shared" si="7"/>
        <v>151</v>
      </c>
      <c r="L74" s="67">
        <f t="shared" si="8"/>
        <v>0.993421052631579</v>
      </c>
    </row>
    <row r="75" spans="1:12" ht="12.75">
      <c r="A75" s="43" t="s">
        <v>32</v>
      </c>
      <c r="B75" s="43" t="s">
        <v>73</v>
      </c>
      <c r="C75" s="43" t="s">
        <v>74</v>
      </c>
      <c r="D75" s="29"/>
      <c r="E75" s="29">
        <v>152</v>
      </c>
      <c r="F75" s="34"/>
      <c r="G75" s="28" t="s">
        <v>238</v>
      </c>
      <c r="H75" s="75">
        <v>3</v>
      </c>
      <c r="I75" s="67">
        <f t="shared" si="6"/>
        <v>0.019736842105263157</v>
      </c>
      <c r="J75" s="44"/>
      <c r="K75" s="68">
        <f t="shared" si="7"/>
        <v>149</v>
      </c>
      <c r="L75" s="67">
        <f t="shared" si="8"/>
        <v>0.9802631578947368</v>
      </c>
    </row>
    <row r="76" spans="1:12" ht="12.75">
      <c r="A76" s="29" t="s">
        <v>32</v>
      </c>
      <c r="B76" s="29" t="s">
        <v>79</v>
      </c>
      <c r="C76" s="29" t="s">
        <v>80</v>
      </c>
      <c r="D76" s="29"/>
      <c r="E76" s="29">
        <v>152</v>
      </c>
      <c r="F76" s="34"/>
      <c r="G76" s="28" t="s">
        <v>238</v>
      </c>
      <c r="H76" s="75">
        <v>4</v>
      </c>
      <c r="I76" s="67">
        <f t="shared" si="6"/>
        <v>0.02631578947368421</v>
      </c>
      <c r="J76" s="44"/>
      <c r="K76" s="68">
        <f t="shared" si="7"/>
        <v>148</v>
      </c>
      <c r="L76" s="67">
        <f t="shared" si="8"/>
        <v>0.9736842105263158</v>
      </c>
    </row>
    <row r="77" spans="1:12" ht="12.75">
      <c r="A77" s="29" t="s">
        <v>32</v>
      </c>
      <c r="B77" s="29" t="s">
        <v>83</v>
      </c>
      <c r="C77" s="29" t="s">
        <v>84</v>
      </c>
      <c r="D77" s="29"/>
      <c r="E77" s="29">
        <v>152</v>
      </c>
      <c r="F77" s="34"/>
      <c r="G77" s="33"/>
      <c r="H77" s="52"/>
      <c r="I77" s="67">
        <f t="shared" si="6"/>
        <v>0</v>
      </c>
      <c r="J77" s="44"/>
      <c r="K77" s="68">
        <f t="shared" si="7"/>
        <v>152</v>
      </c>
      <c r="L77" s="67">
        <f t="shared" si="8"/>
        <v>1</v>
      </c>
    </row>
    <row r="78" spans="1:12" ht="12.75">
      <c r="A78" s="29" t="s">
        <v>32</v>
      </c>
      <c r="B78" s="29" t="s">
        <v>85</v>
      </c>
      <c r="C78" s="29" t="s">
        <v>86</v>
      </c>
      <c r="D78" s="29"/>
      <c r="E78" s="29">
        <v>152</v>
      </c>
      <c r="F78" s="34"/>
      <c r="G78" s="28" t="s">
        <v>238</v>
      </c>
      <c r="H78" s="75">
        <v>2</v>
      </c>
      <c r="I78" s="67">
        <f t="shared" si="6"/>
        <v>0.013157894736842105</v>
      </c>
      <c r="J78" s="44"/>
      <c r="K78" s="68">
        <f t="shared" si="7"/>
        <v>150</v>
      </c>
      <c r="L78" s="67">
        <f t="shared" si="8"/>
        <v>0.9868421052631579</v>
      </c>
    </row>
    <row r="79" spans="1:12" ht="12.75">
      <c r="A79" s="29" t="s">
        <v>32</v>
      </c>
      <c r="B79" s="29" t="s">
        <v>93</v>
      </c>
      <c r="C79" s="29" t="s">
        <v>94</v>
      </c>
      <c r="D79" s="29"/>
      <c r="E79" s="29">
        <v>152</v>
      </c>
      <c r="F79" s="34"/>
      <c r="G79" s="28" t="s">
        <v>238</v>
      </c>
      <c r="H79" s="75">
        <v>21</v>
      </c>
      <c r="I79" s="67">
        <f t="shared" si="6"/>
        <v>0.13815789473684212</v>
      </c>
      <c r="J79" s="44"/>
      <c r="K79" s="68">
        <f t="shared" si="7"/>
        <v>131</v>
      </c>
      <c r="L79" s="67">
        <f t="shared" si="8"/>
        <v>0.8618421052631579</v>
      </c>
    </row>
    <row r="80" spans="1:12" ht="12.75">
      <c r="A80" s="32" t="s">
        <v>32</v>
      </c>
      <c r="B80" s="32" t="s">
        <v>113</v>
      </c>
      <c r="C80" s="32" t="s">
        <v>114</v>
      </c>
      <c r="D80" s="32"/>
      <c r="E80" s="32">
        <v>152</v>
      </c>
      <c r="F80" s="69"/>
      <c r="G80" s="145" t="s">
        <v>238</v>
      </c>
      <c r="H80" s="71">
        <v>1</v>
      </c>
      <c r="I80" s="70">
        <f t="shared" si="6"/>
        <v>0.006578947368421052</v>
      </c>
      <c r="J80" s="48"/>
      <c r="K80" s="71">
        <f t="shared" si="7"/>
        <v>151</v>
      </c>
      <c r="L80" s="70">
        <f t="shared" si="8"/>
        <v>0.993421052631579</v>
      </c>
    </row>
    <row r="81" spans="1:12" ht="12.75">
      <c r="A81" s="29"/>
      <c r="B81" s="30">
        <f>COUNTA(B63:B80)</f>
        <v>18</v>
      </c>
      <c r="C81" s="29"/>
      <c r="D81" s="34"/>
      <c r="E81" s="35">
        <f>SUM(E63:E80)</f>
        <v>2736</v>
      </c>
      <c r="F81" s="37"/>
      <c r="G81" s="30">
        <f>COUNTA(G63:G80)</f>
        <v>15</v>
      </c>
      <c r="H81" s="121">
        <f>SUM(H63:H80)</f>
        <v>79</v>
      </c>
      <c r="I81" s="38">
        <f>H81/E81</f>
        <v>0.02887426900584795</v>
      </c>
      <c r="J81" s="39"/>
      <c r="K81" s="49">
        <f>E81-H81</f>
        <v>2657</v>
      </c>
      <c r="L81" s="38">
        <f>K81/E81</f>
        <v>0.971125730994152</v>
      </c>
    </row>
    <row r="82" spans="1:12" ht="12.75">
      <c r="A82" s="50"/>
      <c r="B82" s="35"/>
      <c r="C82" s="50"/>
      <c r="D82" s="51"/>
      <c r="E82" s="35"/>
      <c r="F82" s="86"/>
      <c r="G82" s="35"/>
      <c r="H82" s="121"/>
      <c r="I82" s="49"/>
      <c r="J82" s="79"/>
      <c r="K82" s="49"/>
      <c r="L82" s="49"/>
    </row>
    <row r="83" spans="1:12" ht="12.75">
      <c r="A83" s="32" t="s">
        <v>118</v>
      </c>
      <c r="B83" s="134" t="s">
        <v>129</v>
      </c>
      <c r="C83" s="134" t="s">
        <v>130</v>
      </c>
      <c r="D83" s="147"/>
      <c r="E83" s="144">
        <v>152</v>
      </c>
      <c r="F83" s="3"/>
      <c r="G83" s="145" t="s">
        <v>238</v>
      </c>
      <c r="H83" s="144">
        <v>4</v>
      </c>
      <c r="I83" s="70">
        <f>H83/E83</f>
        <v>0.02631578947368421</v>
      </c>
      <c r="J83" s="48"/>
      <c r="K83" s="71">
        <f>E83-H83</f>
        <v>148</v>
      </c>
      <c r="L83" s="70">
        <f>K83/E83</f>
        <v>0.9736842105263158</v>
      </c>
    </row>
    <row r="84" spans="1:12" ht="12.75">
      <c r="A84" s="29"/>
      <c r="B84" s="30">
        <f>COUNTA(B83:B83)</f>
        <v>1</v>
      </c>
      <c r="C84" s="43"/>
      <c r="D84" s="51"/>
      <c r="E84" s="35">
        <f>SUM(E83:E83)</f>
        <v>152</v>
      </c>
      <c r="F84" s="37"/>
      <c r="G84" s="30">
        <f>COUNTA(G83:G83)</f>
        <v>1</v>
      </c>
      <c r="H84" s="121">
        <f>SUM(H83:H83)</f>
        <v>4</v>
      </c>
      <c r="I84" s="38">
        <f>H84/E84</f>
        <v>0.02631578947368421</v>
      </c>
      <c r="J84" s="39"/>
      <c r="K84" s="49">
        <f>E84-H84</f>
        <v>148</v>
      </c>
      <c r="L84" s="38">
        <f>K84/E84</f>
        <v>0.9736842105263158</v>
      </c>
    </row>
    <row r="85" spans="1:12" ht="12.75">
      <c r="A85" s="50"/>
      <c r="B85" s="35"/>
      <c r="C85" s="50"/>
      <c r="D85" s="51"/>
      <c r="E85" s="35"/>
      <c r="F85" s="86"/>
      <c r="G85" s="35"/>
      <c r="H85" s="121"/>
      <c r="I85" s="49"/>
      <c r="J85" s="79"/>
      <c r="K85" s="49"/>
      <c r="L85" s="49"/>
    </row>
    <row r="86" spans="1:12" ht="12.75">
      <c r="A86" s="35" t="s">
        <v>248</v>
      </c>
      <c r="B86" s="83">
        <f>B4+B10+B21+B46+B50+B56+B61+B81+B84</f>
        <v>65</v>
      </c>
      <c r="C86" s="84"/>
      <c r="D86" s="51"/>
      <c r="E86" s="83">
        <f>E4+E10+E21+E46+E50+E56+E61+E81+E84</f>
        <v>9880</v>
      </c>
      <c r="F86" s="51"/>
      <c r="G86" s="83">
        <f>G4+G10+G21+G46+G50+G56+G61+G81+G84</f>
        <v>48</v>
      </c>
      <c r="H86" s="49">
        <f>H4+H10+H21+H46+H50+H56+H61+H81+H84</f>
        <v>192</v>
      </c>
      <c r="I86" s="38">
        <f>H86/E86</f>
        <v>0.019433198380566803</v>
      </c>
      <c r="J86" s="39"/>
      <c r="K86" s="49">
        <f>E86-H86</f>
        <v>9688</v>
      </c>
      <c r="L86" s="38">
        <f>K86/E86</f>
        <v>0.9805668016194332</v>
      </c>
    </row>
    <row r="87" spans="7:8" ht="12.75">
      <c r="G87" s="36"/>
      <c r="H87" s="200"/>
    </row>
    <row r="88" spans="2:12" ht="12.75">
      <c r="B88" s="168"/>
      <c r="C88" s="169"/>
      <c r="D88" s="170"/>
      <c r="E88" s="171"/>
      <c r="F88" s="172"/>
      <c r="G88" s="173"/>
      <c r="H88" s="174"/>
      <c r="I88" s="125"/>
      <c r="J88" s="125"/>
      <c r="K88" s="125"/>
      <c r="L88" s="175"/>
    </row>
    <row r="89" spans="2:12" ht="12.75">
      <c r="B89" s="150"/>
      <c r="C89" s="101" t="s">
        <v>500</v>
      </c>
      <c r="D89" s="104"/>
      <c r="E89" s="114"/>
      <c r="F89" s="114"/>
      <c r="G89" s="115"/>
      <c r="H89" s="104"/>
      <c r="I89" s="126"/>
      <c r="J89" s="126"/>
      <c r="K89" s="126"/>
      <c r="L89" s="176"/>
    </row>
    <row r="90" spans="2:12" ht="12.75">
      <c r="B90" s="132"/>
      <c r="C90" s="143" t="s">
        <v>499</v>
      </c>
      <c r="D90" s="104"/>
      <c r="E90" s="114"/>
      <c r="F90" s="114"/>
      <c r="G90" s="115"/>
      <c r="H90" s="104"/>
      <c r="I90" s="126"/>
      <c r="J90" s="126"/>
      <c r="K90" s="126"/>
      <c r="L90" s="176"/>
    </row>
    <row r="91" spans="2:12" ht="12.75">
      <c r="B91" s="108"/>
      <c r="C91" s="151"/>
      <c r="D91" s="109"/>
      <c r="E91" s="116"/>
      <c r="F91" s="116"/>
      <c r="G91" s="117"/>
      <c r="H91" s="109"/>
      <c r="I91" s="127"/>
      <c r="J91" s="127"/>
      <c r="K91" s="127"/>
      <c r="L91" s="177"/>
    </row>
    <row r="92" spans="7:8" ht="12.75">
      <c r="G92" s="36"/>
      <c r="H92" s="200"/>
    </row>
    <row r="93" spans="7:8" ht="12.75">
      <c r="G93" s="36"/>
      <c r="H93" s="200"/>
    </row>
    <row r="94" spans="7:8" ht="12.75">
      <c r="G94" s="36"/>
      <c r="H94" s="200"/>
    </row>
    <row r="95" spans="7:8" ht="12.75">
      <c r="G95" s="36"/>
      <c r="H95" s="200"/>
    </row>
    <row r="96" spans="7:8" ht="12.75">
      <c r="G96" s="36"/>
      <c r="H96" s="200"/>
    </row>
    <row r="97" spans="7:8" ht="12.75">
      <c r="G97" s="36"/>
      <c r="H97" s="200"/>
    </row>
    <row r="98" spans="7:8" ht="12.75">
      <c r="G98" s="36"/>
      <c r="H98" s="200"/>
    </row>
    <row r="99" spans="7:8" ht="12.75">
      <c r="G99" s="36"/>
      <c r="H99" s="200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Texas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2009-05-26T15:39:11Z</cp:lastPrinted>
  <dcterms:created xsi:type="dcterms:W3CDTF">2006-12-12T20:37:17Z</dcterms:created>
  <dcterms:modified xsi:type="dcterms:W3CDTF">2009-05-26T15:55:58Z</dcterms:modified>
  <cp:category/>
  <cp:version/>
  <cp:contentType/>
  <cp:contentStatus/>
</cp:coreProperties>
</file>