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8870" windowHeight="609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Actions'!$A$1:$J$40</definedName>
    <definedName name="_xlnm.Print_Area" localSheetId="5">'Action Durations'!$A$1:$K$20</definedName>
    <definedName name="_xlnm.Print_Area" localSheetId="1">'Attributes'!$A$1:$L$87</definedName>
    <definedName name="_xlnm.Print_Area" localSheetId="6">'Beach Days'!$A$1:$L$49</definedName>
    <definedName name="_xlnm.Print_Area" localSheetId="2">'Monitoring'!$A$1:$I$93</definedName>
    <definedName name="_xlnm.Print_Area" localSheetId="3">'Pollution Sources'!$A$1:$R$70</definedName>
    <definedName name="_xlnm.Print_Area" localSheetId="0">'Summary'!$A$1:$W$14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'Attributes'!$1:$1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<sst xmlns="http://schemas.openxmlformats.org/spreadsheetml/2006/main" count="2355" uniqueCount="296">
  <si>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</si>
  <si>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</si>
  <si>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</si>
  <si>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</si>
  <si>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</si>
  <si>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</si>
  <si>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</si>
  <si>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</si>
  <si>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</si>
  <si>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</si>
  <si>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</si>
  <si>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</si>
  <si>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</si>
  <si>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</si>
  <si>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</si>
  <si>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</si>
  <si>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</si>
  <si>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</si>
  <si>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</si>
  <si>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</si>
  <si>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</si>
  <si>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</si>
  <si>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</si>
  <si>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</si>
  <si>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WATERBODY NAME</t>
  </si>
  <si>
    <t>WATERBODY TYPE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</si>
  <si>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</si>
  <si>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</si>
  <si>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</si>
  <si>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</si>
  <si>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</si>
  <si>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</si>
  <si>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</si>
  <si>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</si>
  <si>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</si>
  <si>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</si>
  <si>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</si>
  <si>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</si>
  <si>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</si>
  <si>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</si>
  <si>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</si>
  <si>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</si>
  <si>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</si>
  <si>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</si>
  <si>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</si>
  <si>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</si>
  <si>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</si>
  <si>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</si>
  <si>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</si>
  <si>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</si>
  <si>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</si>
  <si>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</si>
  <si>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</si>
  <si>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</si>
  <si>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</si>
  <si>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</si>
  <si>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</si>
  <si>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</si>
  <si>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</si>
  <si>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</si>
  <si>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</si>
  <si>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</si>
  <si>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</si>
  <si>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</si>
  <si>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</si>
  <si>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</si>
  <si>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</si>
  <si>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</si>
  <si>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</si>
  <si>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</si>
  <si>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</si>
  <si>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</si>
  <si>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</si>
  <si>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</si>
  <si>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</si>
  <si>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</si>
  <si>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</si>
  <si>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</si>
  <si>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</si>
  <si>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</si>
  <si>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</si>
  <si>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</si>
  <si>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</si>
  <si>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</si>
  <si>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</si>
  <si>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</si>
  <si>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</si>
  <si>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</si>
  <si>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</si>
  <si>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</si>
  <si>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</si>
  <si>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</si>
  <si>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</si>
  <si>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</si>
  <si>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</si>
  <si>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</si>
  <si>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</si>
  <si>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</si>
  <si>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</si>
  <si>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</si>
  <si>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</si>
  <si>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</si>
  <si>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</si>
  <si>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</si>
  <si>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</si>
  <si>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</si>
  <si>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</si>
  <si>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PER_WEEK</t>
  </si>
  <si>
    <t>ECOLI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</si>
  <si>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</si>
  <si>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</si>
  <si>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</si>
  <si>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</si>
  <si>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</si>
  <si>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</si>
  <si>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</si>
  <si>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</si>
  <si>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</si>
  <si>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</si>
  <si>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</si>
  <si>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</si>
  <si>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Open Coast</t>
  </si>
  <si>
    <t>Lake Superior</t>
  </si>
  <si>
    <t>Sound, Bay, or Inlet</t>
  </si>
  <si>
    <t>Silver Creek Beach</t>
  </si>
  <si>
    <t>MONTHS</t>
  </si>
  <si>
    <t>COOK</t>
  </si>
  <si>
    <t>MN689449</t>
  </si>
  <si>
    <t>Butterwort Cliffs Beach</t>
  </si>
  <si>
    <t>MN870284</t>
  </si>
  <si>
    <t>Cascade State Park Campground Beach</t>
  </si>
  <si>
    <t>MN503571</t>
  </si>
  <si>
    <t>Cascade State Park West Beach</t>
  </si>
  <si>
    <t>MN439126</t>
  </si>
  <si>
    <t>Chicago Bay Boat Launch Beach</t>
  </si>
  <si>
    <t>MN689602</t>
  </si>
  <si>
    <t>Coville Creek Beach</t>
  </si>
  <si>
    <t>MN447052</t>
  </si>
  <si>
    <t>Croftville Beach</t>
  </si>
  <si>
    <t>MN804694</t>
  </si>
  <si>
    <t>Cutface Creek Wayside Rest Beach</t>
  </si>
  <si>
    <t>MN933096</t>
  </si>
  <si>
    <t>Durfee Creek Area Beach</t>
  </si>
  <si>
    <t>MN225526</t>
  </si>
  <si>
    <t>Grand Marais Campground Beach</t>
  </si>
  <si>
    <t>MN344366</t>
  </si>
  <si>
    <t>Grand Marais Downtown Beach</t>
  </si>
  <si>
    <t>MN779934</t>
  </si>
  <si>
    <t>Horseshoe Bay Boat Launch Beach</t>
  </si>
  <si>
    <t>MN707089</t>
  </si>
  <si>
    <t>Judge C.R. Magney State Park East Beach</t>
  </si>
  <si>
    <t>MN103172</t>
  </si>
  <si>
    <t>Judge C.R. Magney State Park West Beach</t>
  </si>
  <si>
    <t>MN150766</t>
  </si>
  <si>
    <t>Kadunce Creek Beach</t>
  </si>
  <si>
    <t>MN890106</t>
  </si>
  <si>
    <t>Old Shore Road Beach Area</t>
  </si>
  <si>
    <t>MN944718</t>
  </si>
  <si>
    <t>Paradise Beach</t>
  </si>
  <si>
    <t>MN128244</t>
  </si>
  <si>
    <t>Ray Berglund Wayside Rest Beach</t>
  </si>
  <si>
    <t>MN840885</t>
  </si>
  <si>
    <t>Red Cliff Beach</t>
  </si>
  <si>
    <t>MN590913</t>
  </si>
  <si>
    <t>Schroeder Town Park Beach</t>
  </si>
  <si>
    <t>MN301415</t>
  </si>
  <si>
    <t>Sugarloaf Cove Beach</t>
  </si>
  <si>
    <t>MN926506</t>
  </si>
  <si>
    <t>Temperance River State Park Beach</t>
  </si>
  <si>
    <t>MN970177</t>
  </si>
  <si>
    <t>Temperance River State Park East Beach</t>
  </si>
  <si>
    <t>LAKE</t>
  </si>
  <si>
    <t>MN407103</t>
  </si>
  <si>
    <t>Agate Bay Beach</t>
  </si>
  <si>
    <t>MN927832</t>
  </si>
  <si>
    <t>Blueberry Hill Beach</t>
  </si>
  <si>
    <t>MN603895</t>
  </si>
  <si>
    <t>Burlington Bay Beach</t>
  </si>
  <si>
    <t>MN327487</t>
  </si>
  <si>
    <t>Flood Bay Beach</t>
  </si>
  <si>
    <t>MN395249</t>
  </si>
  <si>
    <t>Gooseberry Falls State Park Beach</t>
  </si>
  <si>
    <t>MN409498</t>
  </si>
  <si>
    <t>Knife River Marina Beach</t>
  </si>
  <si>
    <t>MN735919</t>
  </si>
  <si>
    <t>Manitou River Beach</t>
  </si>
  <si>
    <t>MN836337</t>
  </si>
  <si>
    <t>Palisade Beach</t>
  </si>
  <si>
    <t>MN159760</t>
  </si>
  <si>
    <t>Silver Bay Marina Beach</t>
  </si>
  <si>
    <t>MN595397</t>
  </si>
  <si>
    <t>Silver Cliff Beach</t>
  </si>
  <si>
    <t>MN643227</t>
  </si>
  <si>
    <t>MN508391</t>
  </si>
  <si>
    <t>Split Rock Lighthouse State Park / Corundum Point Beach</t>
  </si>
  <si>
    <t>MN492975</t>
  </si>
  <si>
    <t>Split Rock Lighthouse State Park / Crazy Bay Beach</t>
  </si>
  <si>
    <t>MN683484</t>
  </si>
  <si>
    <t>Split Rock Lighthouse State Park / Gold Rock Point Beach</t>
  </si>
  <si>
    <t>MN633882</t>
  </si>
  <si>
    <t>Split Rock Lighthouse State Park / Split Rock Point Beach</t>
  </si>
  <si>
    <t>MN178531</t>
  </si>
  <si>
    <t>Split Rock Lighthouse State Park Beach</t>
  </si>
  <si>
    <t>MN143299</t>
  </si>
  <si>
    <t>Split Rock River Beach</t>
  </si>
  <si>
    <t>MN459713</t>
  </si>
  <si>
    <t>Stewart River Beach</t>
  </si>
  <si>
    <t>MN625462</t>
  </si>
  <si>
    <t>Tettegouche State Park / Baptism River Beach</t>
  </si>
  <si>
    <t>MN661643</t>
  </si>
  <si>
    <t>Tettegouche State Park / Crystal Bay Beach</t>
  </si>
  <si>
    <t>MN545770</t>
  </si>
  <si>
    <t>Tettegouche State Park Beach</t>
  </si>
  <si>
    <t>MN503625</t>
  </si>
  <si>
    <t>Twin Points Public Access Beach</t>
  </si>
  <si>
    <t>MN205888</t>
  </si>
  <si>
    <t>Two Harbors City Park Beach</t>
  </si>
  <si>
    <t>ST LOUIS</t>
  </si>
  <si>
    <t>MN570174</t>
  </si>
  <si>
    <t>42nd Avenue East Beach</t>
  </si>
  <si>
    <t>MN616231</t>
  </si>
  <si>
    <t>Bayfront Park Beach</t>
  </si>
  <si>
    <t>MN307508</t>
  </si>
  <si>
    <t>Blatnik Fishing Pier Beach</t>
  </si>
  <si>
    <t>MN891405</t>
  </si>
  <si>
    <t>Bluebird Landing Beach</t>
  </si>
  <si>
    <t>MN718175</t>
  </si>
  <si>
    <t>Boy Scout Landing Beach</t>
  </si>
  <si>
    <t>MN918956</t>
  </si>
  <si>
    <t>Brighton Beach</t>
  </si>
  <si>
    <t>MN201863</t>
  </si>
  <si>
    <t>Clyde Avenue Boat Landing Beach</t>
  </si>
  <si>
    <t>MN372694</t>
  </si>
  <si>
    <t>French River Beach</t>
  </si>
  <si>
    <t>MN493002</t>
  </si>
  <si>
    <t>Glensheen Cemetary Beach</t>
  </si>
  <si>
    <t>MN791328</t>
  </si>
  <si>
    <t>Indian Point Campground Beach</t>
  </si>
  <si>
    <t>MN114134</t>
  </si>
  <si>
    <t>Lakewalk Beach</t>
  </si>
  <si>
    <t>MN452693</t>
  </si>
  <si>
    <t>Lakewalk East / 16th Avenue East Beach</t>
  </si>
  <si>
    <t>MN530434</t>
  </si>
  <si>
    <t>Lakewalk East / 26th Avenue East Beach</t>
  </si>
  <si>
    <t>MN314613</t>
  </si>
  <si>
    <t>Lakewood Pump Station Beach</t>
  </si>
  <si>
    <t>MN761071</t>
  </si>
  <si>
    <t>Leif Erikson Park Beach</t>
  </si>
  <si>
    <t>MN713581</t>
  </si>
  <si>
    <t>Lester River Beach</t>
  </si>
  <si>
    <t>MN179927</t>
  </si>
  <si>
    <t>McQuade Road Safe Harbor Beach</t>
  </si>
  <si>
    <t>MN956135</t>
  </si>
  <si>
    <t>Minnesota Point Harbor Beach</t>
  </si>
  <si>
    <t>MN209496</t>
  </si>
  <si>
    <t>Morgan Park Beach</t>
  </si>
  <si>
    <t>MN957934</t>
  </si>
  <si>
    <t>North Shore Drive Wayside Rest / 72nd Avenue East Beach</t>
  </si>
  <si>
    <t>MN196533</t>
  </si>
  <si>
    <t>North Shore Drive Wayside Rest / Cant Road Beach</t>
  </si>
  <si>
    <t>MN801949</t>
  </si>
  <si>
    <t>Park Point 20th Street / Hearding Island Canal Beach</t>
  </si>
  <si>
    <t>MN346355</t>
  </si>
  <si>
    <t>Park Point Beach House</t>
  </si>
  <si>
    <t>MN802797</t>
  </si>
  <si>
    <t>Park Point Franklin Park / 13th Street South Beach</t>
  </si>
  <si>
    <t>MN218493</t>
  </si>
  <si>
    <t>Park Point Lafayette Community Club Beach</t>
  </si>
  <si>
    <t>MN524952</t>
  </si>
  <si>
    <t>Park Point New Duluth Boat Club / 14th Street Beach</t>
  </si>
  <si>
    <t>MN324141</t>
  </si>
  <si>
    <t>Park Point Sky Harbor Parking Lot Beach</t>
  </si>
  <si>
    <t>MN591851</t>
  </si>
  <si>
    <t>Park Point Southworth Marsh Beach</t>
  </si>
  <si>
    <t>MN816652</t>
  </si>
  <si>
    <t>Smithville Park Beach</t>
  </si>
  <si>
    <t>MN966726</t>
  </si>
  <si>
    <t>Stony Point Beach</t>
  </si>
  <si>
    <t>MN415778</t>
  </si>
  <si>
    <t>Stony Point Wayside Rest Beach</t>
  </si>
  <si>
    <t>MN798843</t>
  </si>
  <si>
    <t>Waterfront Trail / Interlake Beach</t>
  </si>
  <si>
    <t>MN366747</t>
  </si>
  <si>
    <t>Waterfront Trail / Radio Towers Beach</t>
  </si>
  <si>
    <t>MN177489</t>
  </si>
  <si>
    <t>Waterfront Trail / Riverside Beach</t>
  </si>
  <si>
    <t>DAYS</t>
  </si>
  <si>
    <t>No</t>
  </si>
  <si>
    <t>N/A</t>
  </si>
  <si>
    <t xml:space="preserve">   UNMONITORED BEACHES</t>
  </si>
  <si>
    <t xml:space="preserve"> = Beach not monitored during swimming season. It will not be included in EPA's summary statistics.</t>
  </si>
  <si>
    <t xml:space="preserve">    </t>
  </si>
  <si>
    <t xml:space="preserve">TOTAL </t>
  </si>
  <si>
    <t>BEACHES:</t>
  </si>
  <si>
    <t>MONITORED</t>
  </si>
  <si>
    <t>---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</si>
</sst>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14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quotePrefix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/>
    </xf>
    <xf numFmtId="0" fontId="1" fillId="5" borderId="7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167" fontId="1" fillId="5" borderId="0" xfId="0" applyNumberFormat="1" applyFont="1" applyFill="1" applyBorder="1" applyAlignment="1">
      <alignment/>
    </xf>
    <xf numFmtId="167" fontId="6" fillId="5" borderId="0" xfId="0" applyNumberFormat="1" applyFont="1" applyFill="1" applyBorder="1" applyAlignment="1">
      <alignment/>
    </xf>
    <xf numFmtId="3" fontId="6" fillId="5" borderId="0" xfId="0" applyNumberFormat="1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1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/>
    </xf>
    <xf numFmtId="167" fontId="6" fillId="5" borderId="1" xfId="0" applyNumberFormat="1" applyFont="1" applyFill="1" applyBorder="1" applyAlignment="1">
      <alignment/>
    </xf>
    <xf numFmtId="3" fontId="6" fillId="5" borderId="1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/>
    </xf>
    <xf numFmtId="14" fontId="11" fillId="6" borderId="0" xfId="0" applyNumberFormat="1" applyFont="1" applyFill="1" applyBorder="1" applyAlignment="1">
      <alignment horizontal="center"/>
    </xf>
    <xf numFmtId="14" fontId="11" fillId="6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21" t="s">
        <v>110</v>
      </c>
      <c r="D1" s="122"/>
      <c r="E1" s="122"/>
      <c r="F1" s="52"/>
      <c r="G1" s="121" t="s">
        <v>26</v>
      </c>
      <c r="H1" s="121"/>
      <c r="I1" s="121"/>
      <c r="J1" s="121"/>
      <c r="K1" s="52"/>
      <c r="L1" s="121" t="s">
        <v>27</v>
      </c>
      <c r="M1" s="123"/>
      <c r="N1" s="123"/>
      <c r="O1" s="123"/>
      <c r="P1" s="123"/>
      <c r="Q1" s="123"/>
      <c r="R1" s="52"/>
      <c r="S1" s="121" t="s">
        <v>28</v>
      </c>
      <c r="T1" s="123"/>
      <c r="U1" s="123"/>
      <c r="V1" s="123"/>
      <c r="W1" s="123"/>
    </row>
    <row r="2" spans="1:23" ht="88.5" customHeight="1">
      <c r="A2" s="5" t="s">
        <v>55</v>
      </c>
      <c r="B2" s="5"/>
      <c r="C2" s="3" t="s">
        <v>29</v>
      </c>
      <c r="D2" s="3" t="s">
        <v>30</v>
      </c>
      <c r="E2" s="3" t="s">
        <v>31</v>
      </c>
      <c r="F2" s="3"/>
      <c r="G2" s="3" t="s">
        <v>32</v>
      </c>
      <c r="H2" s="3" t="s">
        <v>33</v>
      </c>
      <c r="I2" s="3" t="s">
        <v>34</v>
      </c>
      <c r="J2" s="3" t="s">
        <v>35</v>
      </c>
      <c r="K2" s="3"/>
      <c r="L2" s="12" t="s">
        <v>36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/>
      <c r="S2" s="12" t="s">
        <v>42</v>
      </c>
      <c r="T2" s="13" t="s">
        <v>43</v>
      </c>
      <c r="U2" s="3" t="s">
        <v>58</v>
      </c>
      <c r="V2" s="3" t="s">
        <v>44</v>
      </c>
      <c r="W2" s="3" t="s">
        <v>60</v>
      </c>
    </row>
    <row r="3" spans="1:23" ht="12.75">
      <c r="A3" s="29" t="s">
        <v>126</v>
      </c>
      <c r="B3" s="60"/>
      <c r="C3" s="29">
        <f>Monitoring!$B$24</f>
        <v>22</v>
      </c>
      <c r="D3" s="29">
        <f>Monitoring!$F$24</f>
        <v>11</v>
      </c>
      <c r="E3" s="61">
        <f>D3/C3</f>
        <v>0.5</v>
      </c>
      <c r="F3" s="52"/>
      <c r="G3" s="62">
        <v>0</v>
      </c>
      <c r="H3" s="62">
        <f>D3-G3</f>
        <v>11</v>
      </c>
      <c r="I3" s="61">
        <f>G3/D3</f>
        <v>0</v>
      </c>
      <c r="J3" s="61">
        <f>H3/D3</f>
        <v>1</v>
      </c>
      <c r="K3" s="52"/>
      <c r="L3" s="52">
        <v>0</v>
      </c>
      <c r="M3" s="64" t="s">
        <v>295</v>
      </c>
      <c r="N3" s="64" t="s">
        <v>295</v>
      </c>
      <c r="O3" s="64" t="s">
        <v>295</v>
      </c>
      <c r="P3" s="64" t="s">
        <v>295</v>
      </c>
      <c r="Q3" s="64" t="s">
        <v>295</v>
      </c>
      <c r="R3" s="52"/>
      <c r="S3" s="63">
        <f>'Beach Days'!$E$14</f>
        <v>1232</v>
      </c>
      <c r="T3" s="63">
        <f>'Beach Days'!$H$14</f>
        <v>0</v>
      </c>
      <c r="U3" s="55">
        <f>T3/S3</f>
        <v>0</v>
      </c>
      <c r="V3" s="56">
        <f>S3-T3</f>
        <v>1232</v>
      </c>
      <c r="W3" s="55">
        <f>V3/S3</f>
        <v>1</v>
      </c>
    </row>
    <row r="4" spans="1:23" ht="12.75">
      <c r="A4" s="29" t="s">
        <v>171</v>
      </c>
      <c r="B4" s="60"/>
      <c r="C4" s="29">
        <f>Monitoring!$B$49</f>
        <v>23</v>
      </c>
      <c r="D4" s="29">
        <f>Monitoring!$F$49</f>
        <v>11</v>
      </c>
      <c r="E4" s="61">
        <f>D4/C4</f>
        <v>0.4782608695652174</v>
      </c>
      <c r="F4" s="52"/>
      <c r="G4" s="62">
        <f>'2008 Actions'!$B$4</f>
        <v>2</v>
      </c>
      <c r="H4" s="62">
        <f>D4-G4</f>
        <v>9</v>
      </c>
      <c r="I4" s="61">
        <f>G4/D4</f>
        <v>0.18181818181818182</v>
      </c>
      <c r="J4" s="61">
        <f>H4/D4</f>
        <v>0.8181818181818182</v>
      </c>
      <c r="K4" s="64"/>
      <c r="L4" s="52">
        <f>'Action Durations'!$D$5</f>
        <v>2</v>
      </c>
      <c r="M4" s="64">
        <f>'Action Durations'!G5</f>
        <v>2</v>
      </c>
      <c r="N4" s="64">
        <f>'Action Durations'!H5</f>
        <v>0</v>
      </c>
      <c r="O4" s="64">
        <f>'Action Durations'!I5</f>
        <v>0</v>
      </c>
      <c r="P4" s="64">
        <f>'Action Durations'!J5</f>
        <v>0</v>
      </c>
      <c r="Q4" s="64">
        <f>'Action Durations'!K5</f>
        <v>0</v>
      </c>
      <c r="R4" s="52"/>
      <c r="S4" s="63">
        <f>'Beach Days'!$E$27</f>
        <v>1232</v>
      </c>
      <c r="T4" s="63">
        <f>'Beach Days'!$H$27</f>
        <v>2</v>
      </c>
      <c r="U4" s="55">
        <f>T4/S4</f>
        <v>0.0016233766233766235</v>
      </c>
      <c r="V4" s="56">
        <f>S4-T4</f>
        <v>1230</v>
      </c>
      <c r="W4" s="55">
        <f>V4/S4</f>
        <v>0.9983766233766234</v>
      </c>
    </row>
    <row r="5" spans="1:23" ht="12.75">
      <c r="A5" s="29" t="s">
        <v>217</v>
      </c>
      <c r="B5" s="60"/>
      <c r="C5" s="32">
        <f>Monitoring!$B$85</f>
        <v>34</v>
      </c>
      <c r="D5" s="32">
        <f>Monitoring!$F$85</f>
        <v>18</v>
      </c>
      <c r="E5" s="58">
        <f>D5/C5</f>
        <v>0.5294117647058824</v>
      </c>
      <c r="F5" s="47"/>
      <c r="G5" s="93">
        <f>'2008 Actions'!$B$37</f>
        <v>11</v>
      </c>
      <c r="H5" s="93">
        <f>D5-G5</f>
        <v>7</v>
      </c>
      <c r="I5" s="58">
        <f>G5/D5</f>
        <v>0.6111111111111112</v>
      </c>
      <c r="J5" s="58">
        <f>H5/D5</f>
        <v>0.3888888888888889</v>
      </c>
      <c r="K5" s="47"/>
      <c r="L5" s="47">
        <f>'Action Durations'!$D$18</f>
        <v>31</v>
      </c>
      <c r="M5" s="94">
        <f>'Action Durations'!G18</f>
        <v>9</v>
      </c>
      <c r="N5" s="94">
        <f>'Action Durations'!H18</f>
        <v>4</v>
      </c>
      <c r="O5" s="94">
        <f>'Action Durations'!I18</f>
        <v>13</v>
      </c>
      <c r="P5" s="94">
        <f>'Action Durations'!J18</f>
        <v>3</v>
      </c>
      <c r="Q5" s="94">
        <f>'Action Durations'!K18</f>
        <v>2</v>
      </c>
      <c r="R5" s="47"/>
      <c r="S5" s="59">
        <f>'Beach Days'!$E$47</f>
        <v>2583</v>
      </c>
      <c r="T5" s="59">
        <f>'Beach Days'!$H$47</f>
        <v>226</v>
      </c>
      <c r="U5" s="58">
        <f>T5/S5</f>
        <v>0.08749516066589237</v>
      </c>
      <c r="V5" s="59">
        <f>S5-T5</f>
        <v>2357</v>
      </c>
      <c r="W5" s="58">
        <f>V5/S5</f>
        <v>0.9125048393341076</v>
      </c>
    </row>
    <row r="6" spans="1:23" ht="12.75">
      <c r="A6" s="34"/>
      <c r="B6" s="34"/>
      <c r="C6" s="39">
        <f>SUM(C3:C5)</f>
        <v>79</v>
      </c>
      <c r="D6" s="39">
        <f>SUM(D3:D5)</f>
        <v>40</v>
      </c>
      <c r="E6" s="65">
        <f>D6/C6</f>
        <v>0.5063291139240507</v>
      </c>
      <c r="F6" s="39"/>
      <c r="G6" s="39">
        <f>SUM(G3:G5)</f>
        <v>13</v>
      </c>
      <c r="H6" s="66">
        <f>D6-G6</f>
        <v>27</v>
      </c>
      <c r="I6" s="65">
        <f>G6/D6</f>
        <v>0.325</v>
      </c>
      <c r="J6" s="65">
        <f>H6/D6</f>
        <v>0.675</v>
      </c>
      <c r="K6" s="39"/>
      <c r="L6" s="39">
        <f aca="true" t="shared" si="0" ref="L6:Q6">SUM(L3:L5)</f>
        <v>33</v>
      </c>
      <c r="M6" s="39">
        <f t="shared" si="0"/>
        <v>11</v>
      </c>
      <c r="N6" s="39">
        <f t="shared" si="0"/>
        <v>4</v>
      </c>
      <c r="O6" s="39">
        <f t="shared" si="0"/>
        <v>13</v>
      </c>
      <c r="P6" s="39">
        <f t="shared" si="0"/>
        <v>3</v>
      </c>
      <c r="Q6" s="39">
        <f t="shared" si="0"/>
        <v>2</v>
      </c>
      <c r="R6" s="39"/>
      <c r="S6" s="67">
        <f>SUM(S3:S5)</f>
        <v>5047</v>
      </c>
      <c r="T6" s="67">
        <f>SUM(T3:T5)</f>
        <v>228</v>
      </c>
      <c r="U6" s="38">
        <f>T6/S6</f>
        <v>0.04517535169407569</v>
      </c>
      <c r="V6" s="48">
        <f>S6-T6</f>
        <v>4819</v>
      </c>
      <c r="W6" s="38">
        <f>V6/S6</f>
        <v>0.9548246483059243</v>
      </c>
    </row>
    <row r="7" ht="12.75">
      <c r="T7" s="16"/>
    </row>
    <row r="8" ht="12.75">
      <c r="T8" s="16"/>
    </row>
    <row r="9" ht="12.75">
      <c r="T9" s="16"/>
    </row>
    <row r="10" spans="1:20" ht="12.75">
      <c r="A10" s="17" t="s">
        <v>67</v>
      </c>
      <c r="T10" s="16"/>
    </row>
    <row r="11" ht="12.75">
      <c r="T11" s="16"/>
    </row>
    <row r="12" spans="3:23" ht="12.75">
      <c r="C12" s="15"/>
      <c r="D12" s="4"/>
      <c r="E12" s="18"/>
      <c r="G12" s="15"/>
      <c r="H12" s="4"/>
      <c r="I12" s="4"/>
      <c r="J12" s="18"/>
      <c r="L12" s="15"/>
      <c r="M12" s="4"/>
      <c r="N12" s="4"/>
      <c r="O12" s="4"/>
      <c r="P12" s="4"/>
      <c r="Q12" s="18"/>
      <c r="S12" s="15"/>
      <c r="T12" s="4"/>
      <c r="U12" s="4"/>
      <c r="V12" s="4"/>
      <c r="W12" s="18"/>
    </row>
    <row r="13" spans="4:21" ht="12.75">
      <c r="D13" s="14" t="s">
        <v>61</v>
      </c>
      <c r="G13" s="6" t="s">
        <v>63</v>
      </c>
      <c r="L13" s="6" t="s">
        <v>65</v>
      </c>
      <c r="U13" s="14" t="s">
        <v>68</v>
      </c>
    </row>
    <row r="14" spans="4:21" ht="12.75">
      <c r="D14" s="7" t="s">
        <v>62</v>
      </c>
      <c r="L14" s="6" t="s">
        <v>66</v>
      </c>
      <c r="U14" s="14" t="s">
        <v>64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Minnesota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1" customWidth="1"/>
    <col min="2" max="2" width="7.7109375" style="41" customWidth="1"/>
    <col min="3" max="3" width="33.00390625" style="41" customWidth="1"/>
    <col min="4" max="4" width="9.28125" style="41" customWidth="1"/>
    <col min="5" max="6" width="12.140625" style="41" customWidth="1"/>
    <col min="7" max="7" width="12.57421875" style="41" customWidth="1"/>
    <col min="8" max="8" width="8.28125" style="41" customWidth="1"/>
    <col min="9" max="12" width="9.7109375" style="41" customWidth="1"/>
    <col min="13" max="16384" width="9.140625" style="2" customWidth="1"/>
  </cols>
  <sheetData>
    <row r="1" spans="1:12" ht="33.75" customHeight="1">
      <c r="A1" s="3" t="s">
        <v>46</v>
      </c>
      <c r="B1" s="3" t="s">
        <v>47</v>
      </c>
      <c r="C1" s="3" t="s">
        <v>48</v>
      </c>
      <c r="D1" s="3" t="s">
        <v>81</v>
      </c>
      <c r="E1" s="3" t="s">
        <v>24</v>
      </c>
      <c r="F1" s="3" t="s">
        <v>25</v>
      </c>
      <c r="G1" s="3" t="s">
        <v>76</v>
      </c>
      <c r="H1" s="3" t="s">
        <v>73</v>
      </c>
      <c r="I1" s="3" t="s">
        <v>77</v>
      </c>
      <c r="J1" s="3" t="s">
        <v>78</v>
      </c>
      <c r="K1" s="3" t="s">
        <v>79</v>
      </c>
      <c r="L1" s="3" t="s">
        <v>80</v>
      </c>
    </row>
    <row r="2" spans="1:12" ht="12.75" customHeight="1">
      <c r="A2" s="29" t="s">
        <v>126</v>
      </c>
      <c r="B2" s="29" t="s">
        <v>127</v>
      </c>
      <c r="C2" s="29" t="s">
        <v>128</v>
      </c>
      <c r="D2" s="29" t="s">
        <v>98</v>
      </c>
      <c r="E2" s="29" t="s">
        <v>122</v>
      </c>
      <c r="F2" s="29" t="s">
        <v>121</v>
      </c>
      <c r="G2" s="29" t="s">
        <v>99</v>
      </c>
      <c r="H2" s="29">
        <v>3</v>
      </c>
      <c r="I2" s="29" t="s">
        <v>98</v>
      </c>
      <c r="J2" s="29" t="s">
        <v>98</v>
      </c>
      <c r="K2" s="29" t="s">
        <v>98</v>
      </c>
      <c r="L2" s="29" t="s">
        <v>98</v>
      </c>
    </row>
    <row r="3" spans="1:12" ht="12.75" customHeight="1">
      <c r="A3" s="29" t="s">
        <v>126</v>
      </c>
      <c r="B3" s="29" t="s">
        <v>129</v>
      </c>
      <c r="C3" s="29" t="s">
        <v>130</v>
      </c>
      <c r="D3" s="29" t="s">
        <v>98</v>
      </c>
      <c r="E3" s="29" t="s">
        <v>122</v>
      </c>
      <c r="F3" s="29" t="s">
        <v>121</v>
      </c>
      <c r="G3" s="29" t="s">
        <v>99</v>
      </c>
      <c r="H3" s="29">
        <v>3</v>
      </c>
      <c r="I3" s="29" t="s">
        <v>98</v>
      </c>
      <c r="J3" s="29" t="s">
        <v>98</v>
      </c>
      <c r="K3" s="29" t="s">
        <v>98</v>
      </c>
      <c r="L3" s="29" t="s">
        <v>98</v>
      </c>
    </row>
    <row r="4" spans="1:12" ht="12.75" customHeight="1">
      <c r="A4" s="29" t="s">
        <v>126</v>
      </c>
      <c r="B4" s="29" t="s">
        <v>131</v>
      </c>
      <c r="C4" s="29" t="s">
        <v>132</v>
      </c>
      <c r="D4" s="29" t="s">
        <v>98</v>
      </c>
      <c r="E4" s="29" t="s">
        <v>122</v>
      </c>
      <c r="F4" s="29" t="s">
        <v>121</v>
      </c>
      <c r="G4" s="29" t="s">
        <v>99</v>
      </c>
      <c r="H4" s="29">
        <v>3</v>
      </c>
      <c r="I4" s="29" t="s">
        <v>98</v>
      </c>
      <c r="J4" s="29" t="s">
        <v>98</v>
      </c>
      <c r="K4" s="29" t="s">
        <v>98</v>
      </c>
      <c r="L4" s="29" t="s">
        <v>98</v>
      </c>
    </row>
    <row r="5" spans="1:12" ht="12.75" customHeight="1">
      <c r="A5" s="29" t="s">
        <v>126</v>
      </c>
      <c r="B5" s="29" t="s">
        <v>133</v>
      </c>
      <c r="C5" s="29" t="s">
        <v>134</v>
      </c>
      <c r="D5" s="29" t="s">
        <v>98</v>
      </c>
      <c r="E5" s="29" t="s">
        <v>122</v>
      </c>
      <c r="F5" s="29" t="s">
        <v>123</v>
      </c>
      <c r="G5" s="29" t="s">
        <v>99</v>
      </c>
      <c r="H5" s="29">
        <v>2</v>
      </c>
      <c r="I5" s="29" t="s">
        <v>98</v>
      </c>
      <c r="J5" s="29" t="s">
        <v>98</v>
      </c>
      <c r="K5" s="29" t="s">
        <v>98</v>
      </c>
      <c r="L5" s="29" t="s">
        <v>98</v>
      </c>
    </row>
    <row r="6" spans="1:12" ht="12.75" customHeight="1">
      <c r="A6" s="29" t="s">
        <v>126</v>
      </c>
      <c r="B6" s="29" t="s">
        <v>135</v>
      </c>
      <c r="C6" s="29" t="s">
        <v>136</v>
      </c>
      <c r="D6" s="29" t="s">
        <v>98</v>
      </c>
      <c r="E6" s="29" t="s">
        <v>122</v>
      </c>
      <c r="F6" s="29" t="s">
        <v>121</v>
      </c>
      <c r="G6" s="29" t="s">
        <v>99</v>
      </c>
      <c r="H6" s="29">
        <v>3</v>
      </c>
      <c r="I6" s="29" t="s">
        <v>98</v>
      </c>
      <c r="J6" s="29" t="s">
        <v>98</v>
      </c>
      <c r="K6" s="29" t="s">
        <v>98</v>
      </c>
      <c r="L6" s="29" t="s">
        <v>98</v>
      </c>
    </row>
    <row r="7" spans="1:12" ht="12.75" customHeight="1">
      <c r="A7" s="29" t="s">
        <v>126</v>
      </c>
      <c r="B7" s="29" t="s">
        <v>137</v>
      </c>
      <c r="C7" s="29" t="s">
        <v>138</v>
      </c>
      <c r="D7" s="29" t="s">
        <v>98</v>
      </c>
      <c r="E7" s="29" t="s">
        <v>122</v>
      </c>
      <c r="F7" s="29" t="s">
        <v>121</v>
      </c>
      <c r="G7" s="29" t="s">
        <v>99</v>
      </c>
      <c r="H7" s="29">
        <v>3</v>
      </c>
      <c r="I7" s="29" t="s">
        <v>98</v>
      </c>
      <c r="J7" s="29" t="s">
        <v>98</v>
      </c>
      <c r="K7" s="29" t="s">
        <v>98</v>
      </c>
      <c r="L7" s="29" t="s">
        <v>98</v>
      </c>
    </row>
    <row r="8" spans="1:12" ht="12.75" customHeight="1">
      <c r="A8" s="29" t="s">
        <v>126</v>
      </c>
      <c r="B8" s="29" t="s">
        <v>139</v>
      </c>
      <c r="C8" s="29" t="s">
        <v>140</v>
      </c>
      <c r="D8" s="29" t="s">
        <v>98</v>
      </c>
      <c r="E8" s="29" t="s">
        <v>122</v>
      </c>
      <c r="F8" s="29" t="s">
        <v>121</v>
      </c>
      <c r="G8" s="29" t="s">
        <v>99</v>
      </c>
      <c r="H8" s="29">
        <v>2</v>
      </c>
      <c r="I8" s="29" t="s">
        <v>98</v>
      </c>
      <c r="J8" s="29" t="s">
        <v>98</v>
      </c>
      <c r="K8" s="29" t="s">
        <v>98</v>
      </c>
      <c r="L8" s="29" t="s">
        <v>98</v>
      </c>
    </row>
    <row r="9" spans="1:12" ht="12.75" customHeight="1">
      <c r="A9" s="29" t="s">
        <v>126</v>
      </c>
      <c r="B9" s="29" t="s">
        <v>141</v>
      </c>
      <c r="C9" s="29" t="s">
        <v>142</v>
      </c>
      <c r="D9" s="29" t="s">
        <v>98</v>
      </c>
      <c r="E9" s="29" t="s">
        <v>122</v>
      </c>
      <c r="F9" s="29" t="s">
        <v>121</v>
      </c>
      <c r="G9" s="29" t="s">
        <v>99</v>
      </c>
      <c r="H9" s="29">
        <v>2</v>
      </c>
      <c r="I9" s="29" t="s">
        <v>98</v>
      </c>
      <c r="J9" s="29" t="s">
        <v>98</v>
      </c>
      <c r="K9" s="29" t="s">
        <v>98</v>
      </c>
      <c r="L9" s="29" t="s">
        <v>98</v>
      </c>
    </row>
    <row r="10" spans="1:12" ht="12.75" customHeight="1">
      <c r="A10" s="29" t="s">
        <v>126</v>
      </c>
      <c r="B10" s="29" t="s">
        <v>143</v>
      </c>
      <c r="C10" s="29" t="s">
        <v>144</v>
      </c>
      <c r="D10" s="29" t="s">
        <v>98</v>
      </c>
      <c r="E10" s="29" t="s">
        <v>122</v>
      </c>
      <c r="F10" s="29" t="s">
        <v>123</v>
      </c>
      <c r="G10" s="29" t="s">
        <v>99</v>
      </c>
      <c r="H10" s="29">
        <v>2</v>
      </c>
      <c r="I10" s="29" t="s">
        <v>98</v>
      </c>
      <c r="J10" s="29" t="s">
        <v>98</v>
      </c>
      <c r="K10" s="29" t="s">
        <v>98</v>
      </c>
      <c r="L10" s="29" t="s">
        <v>98</v>
      </c>
    </row>
    <row r="11" spans="1:12" ht="12.75" customHeight="1">
      <c r="A11" s="29" t="s">
        <v>126</v>
      </c>
      <c r="B11" s="29" t="s">
        <v>145</v>
      </c>
      <c r="C11" s="29" t="s">
        <v>146</v>
      </c>
      <c r="D11" s="29" t="s">
        <v>98</v>
      </c>
      <c r="E11" s="29" t="s">
        <v>122</v>
      </c>
      <c r="F11" s="29" t="s">
        <v>123</v>
      </c>
      <c r="G11" s="29" t="s">
        <v>99</v>
      </c>
      <c r="H11" s="29">
        <v>2</v>
      </c>
      <c r="I11" s="29" t="s">
        <v>98</v>
      </c>
      <c r="J11" s="29" t="s">
        <v>98</v>
      </c>
      <c r="K11" s="29" t="s">
        <v>98</v>
      </c>
      <c r="L11" s="29" t="s">
        <v>98</v>
      </c>
    </row>
    <row r="12" spans="1:12" ht="12.75" customHeight="1">
      <c r="A12" s="29" t="s">
        <v>126</v>
      </c>
      <c r="B12" s="29" t="s">
        <v>147</v>
      </c>
      <c r="C12" s="29" t="s">
        <v>148</v>
      </c>
      <c r="D12" s="29" t="s">
        <v>98</v>
      </c>
      <c r="E12" s="29" t="s">
        <v>122</v>
      </c>
      <c r="F12" s="29" t="s">
        <v>123</v>
      </c>
      <c r="G12" s="29" t="s">
        <v>99</v>
      </c>
      <c r="H12" s="29">
        <v>3</v>
      </c>
      <c r="I12" s="29" t="s">
        <v>98</v>
      </c>
      <c r="J12" s="29" t="s">
        <v>98</v>
      </c>
      <c r="K12" s="29" t="s">
        <v>98</v>
      </c>
      <c r="L12" s="29" t="s">
        <v>98</v>
      </c>
    </row>
    <row r="13" spans="1:12" ht="12.75" customHeight="1">
      <c r="A13" s="29" t="s">
        <v>126</v>
      </c>
      <c r="B13" s="29" t="s">
        <v>149</v>
      </c>
      <c r="C13" s="29" t="s">
        <v>150</v>
      </c>
      <c r="D13" s="29" t="s">
        <v>98</v>
      </c>
      <c r="E13" s="29" t="s">
        <v>122</v>
      </c>
      <c r="F13" s="29" t="s">
        <v>121</v>
      </c>
      <c r="G13" s="29" t="s">
        <v>99</v>
      </c>
      <c r="H13" s="29">
        <v>3</v>
      </c>
      <c r="I13" s="29" t="s">
        <v>98</v>
      </c>
      <c r="J13" s="29" t="s">
        <v>98</v>
      </c>
      <c r="K13" s="29" t="s">
        <v>98</v>
      </c>
      <c r="L13" s="29" t="s">
        <v>98</v>
      </c>
    </row>
    <row r="14" spans="1:12" ht="12.75" customHeight="1">
      <c r="A14" s="29" t="s">
        <v>126</v>
      </c>
      <c r="B14" s="29" t="s">
        <v>151</v>
      </c>
      <c r="C14" s="29" t="s">
        <v>152</v>
      </c>
      <c r="D14" s="29" t="s">
        <v>98</v>
      </c>
      <c r="E14" s="29" t="s">
        <v>122</v>
      </c>
      <c r="F14" s="29" t="s">
        <v>121</v>
      </c>
      <c r="G14" s="29" t="s">
        <v>99</v>
      </c>
      <c r="H14" s="29">
        <v>3</v>
      </c>
      <c r="I14" s="29" t="s">
        <v>98</v>
      </c>
      <c r="J14" s="29" t="s">
        <v>98</v>
      </c>
      <c r="K14" s="29" t="s">
        <v>98</v>
      </c>
      <c r="L14" s="29" t="s">
        <v>98</v>
      </c>
    </row>
    <row r="15" spans="1:12" ht="12.75" customHeight="1">
      <c r="A15" s="29" t="s">
        <v>126</v>
      </c>
      <c r="B15" s="29" t="s">
        <v>153</v>
      </c>
      <c r="C15" s="29" t="s">
        <v>154</v>
      </c>
      <c r="D15" s="29" t="s">
        <v>98</v>
      </c>
      <c r="E15" s="29" t="s">
        <v>122</v>
      </c>
      <c r="F15" s="29" t="s">
        <v>121</v>
      </c>
      <c r="G15" s="29" t="s">
        <v>99</v>
      </c>
      <c r="H15" s="29">
        <v>2</v>
      </c>
      <c r="I15" s="29" t="s">
        <v>98</v>
      </c>
      <c r="J15" s="29" t="s">
        <v>98</v>
      </c>
      <c r="K15" s="29" t="s">
        <v>98</v>
      </c>
      <c r="L15" s="29" t="s">
        <v>98</v>
      </c>
    </row>
    <row r="16" spans="1:12" ht="12.75" customHeight="1">
      <c r="A16" s="29" t="s">
        <v>126</v>
      </c>
      <c r="B16" s="29" t="s">
        <v>155</v>
      </c>
      <c r="C16" s="29" t="s">
        <v>156</v>
      </c>
      <c r="D16" s="29" t="s">
        <v>98</v>
      </c>
      <c r="E16" s="29" t="s">
        <v>122</v>
      </c>
      <c r="F16" s="29" t="s">
        <v>121</v>
      </c>
      <c r="G16" s="29" t="s">
        <v>99</v>
      </c>
      <c r="H16" s="29">
        <v>2</v>
      </c>
      <c r="I16" s="29" t="s">
        <v>98</v>
      </c>
      <c r="J16" s="29" t="s">
        <v>98</v>
      </c>
      <c r="K16" s="29" t="s">
        <v>98</v>
      </c>
      <c r="L16" s="29" t="s">
        <v>98</v>
      </c>
    </row>
    <row r="17" spans="1:12" ht="12.75" customHeight="1">
      <c r="A17" s="29" t="s">
        <v>126</v>
      </c>
      <c r="B17" s="29" t="s">
        <v>157</v>
      </c>
      <c r="C17" s="29" t="s">
        <v>158</v>
      </c>
      <c r="D17" s="29" t="s">
        <v>98</v>
      </c>
      <c r="E17" s="29" t="s">
        <v>122</v>
      </c>
      <c r="F17" s="29" t="s">
        <v>121</v>
      </c>
      <c r="G17" s="29" t="s">
        <v>99</v>
      </c>
      <c r="H17" s="29">
        <v>2</v>
      </c>
      <c r="I17" s="29" t="s">
        <v>98</v>
      </c>
      <c r="J17" s="29" t="s">
        <v>98</v>
      </c>
      <c r="K17" s="29" t="s">
        <v>98</v>
      </c>
      <c r="L17" s="29" t="s">
        <v>98</v>
      </c>
    </row>
    <row r="18" spans="1:12" ht="12.75" customHeight="1">
      <c r="A18" s="29" t="s">
        <v>126</v>
      </c>
      <c r="B18" s="29" t="s">
        <v>159</v>
      </c>
      <c r="C18" s="29" t="s">
        <v>160</v>
      </c>
      <c r="D18" s="29" t="s">
        <v>98</v>
      </c>
      <c r="E18" s="29" t="s">
        <v>122</v>
      </c>
      <c r="F18" s="29" t="s">
        <v>121</v>
      </c>
      <c r="G18" s="29" t="s">
        <v>99</v>
      </c>
      <c r="H18" s="29">
        <v>3</v>
      </c>
      <c r="I18" s="29" t="s">
        <v>98</v>
      </c>
      <c r="J18" s="29" t="s">
        <v>98</v>
      </c>
      <c r="K18" s="29" t="s">
        <v>98</v>
      </c>
      <c r="L18" s="29" t="s">
        <v>98</v>
      </c>
    </row>
    <row r="19" spans="1:12" ht="12.75" customHeight="1">
      <c r="A19" s="29" t="s">
        <v>126</v>
      </c>
      <c r="B19" s="29" t="s">
        <v>161</v>
      </c>
      <c r="C19" s="29" t="s">
        <v>162</v>
      </c>
      <c r="D19" s="29" t="s">
        <v>98</v>
      </c>
      <c r="E19" s="29" t="s">
        <v>122</v>
      </c>
      <c r="F19" s="29" t="s">
        <v>121</v>
      </c>
      <c r="G19" s="29" t="s">
        <v>99</v>
      </c>
      <c r="H19" s="29">
        <v>3</v>
      </c>
      <c r="I19" s="29" t="s">
        <v>98</v>
      </c>
      <c r="J19" s="29" t="s">
        <v>98</v>
      </c>
      <c r="K19" s="29" t="s">
        <v>98</v>
      </c>
      <c r="L19" s="29" t="s">
        <v>98</v>
      </c>
    </row>
    <row r="20" spans="1:12" ht="12.75" customHeight="1">
      <c r="A20" s="29" t="s">
        <v>126</v>
      </c>
      <c r="B20" s="29" t="s">
        <v>163</v>
      </c>
      <c r="C20" s="29" t="s">
        <v>164</v>
      </c>
      <c r="D20" s="29" t="s">
        <v>98</v>
      </c>
      <c r="E20" s="29" t="s">
        <v>122</v>
      </c>
      <c r="F20" s="29" t="s">
        <v>121</v>
      </c>
      <c r="G20" s="29" t="s">
        <v>99</v>
      </c>
      <c r="H20" s="29">
        <v>2</v>
      </c>
      <c r="I20" s="29" t="s">
        <v>98</v>
      </c>
      <c r="J20" s="29" t="s">
        <v>98</v>
      </c>
      <c r="K20" s="29" t="s">
        <v>98</v>
      </c>
      <c r="L20" s="29" t="s">
        <v>98</v>
      </c>
    </row>
    <row r="21" spans="1:12" ht="12.75" customHeight="1">
      <c r="A21" s="29" t="s">
        <v>126</v>
      </c>
      <c r="B21" s="29" t="s">
        <v>165</v>
      </c>
      <c r="C21" s="29" t="s">
        <v>166</v>
      </c>
      <c r="D21" s="29" t="s">
        <v>98</v>
      </c>
      <c r="E21" s="29" t="s">
        <v>122</v>
      </c>
      <c r="F21" s="29" t="s">
        <v>123</v>
      </c>
      <c r="G21" s="29" t="s">
        <v>99</v>
      </c>
      <c r="H21" s="29">
        <v>2</v>
      </c>
      <c r="I21" s="29" t="s">
        <v>98</v>
      </c>
      <c r="J21" s="29" t="s">
        <v>98</v>
      </c>
      <c r="K21" s="29" t="s">
        <v>98</v>
      </c>
      <c r="L21" s="29" t="s">
        <v>98</v>
      </c>
    </row>
    <row r="22" spans="1:12" ht="12.75" customHeight="1">
      <c r="A22" s="29" t="s">
        <v>126</v>
      </c>
      <c r="B22" s="29" t="s">
        <v>167</v>
      </c>
      <c r="C22" s="29" t="s">
        <v>168</v>
      </c>
      <c r="D22" s="29" t="s">
        <v>98</v>
      </c>
      <c r="E22" s="29" t="s">
        <v>122</v>
      </c>
      <c r="F22" s="29" t="s">
        <v>121</v>
      </c>
      <c r="G22" s="29" t="s">
        <v>99</v>
      </c>
      <c r="H22" s="29">
        <v>2</v>
      </c>
      <c r="I22" s="29" t="s">
        <v>98</v>
      </c>
      <c r="J22" s="29" t="s">
        <v>98</v>
      </c>
      <c r="K22" s="29" t="s">
        <v>98</v>
      </c>
      <c r="L22" s="29" t="s">
        <v>98</v>
      </c>
    </row>
    <row r="23" spans="1:12" ht="12.75" customHeight="1">
      <c r="A23" s="32" t="s">
        <v>126</v>
      </c>
      <c r="B23" s="32" t="s">
        <v>169</v>
      </c>
      <c r="C23" s="32" t="s">
        <v>170</v>
      </c>
      <c r="D23" s="32" t="s">
        <v>98</v>
      </c>
      <c r="E23" s="32" t="s">
        <v>122</v>
      </c>
      <c r="F23" s="32" t="s">
        <v>121</v>
      </c>
      <c r="G23" s="32" t="s">
        <v>99</v>
      </c>
      <c r="H23" s="32">
        <v>3</v>
      </c>
      <c r="I23" s="32" t="s">
        <v>98</v>
      </c>
      <c r="J23" s="32" t="s">
        <v>98</v>
      </c>
      <c r="K23" s="32" t="s">
        <v>98</v>
      </c>
      <c r="L23" s="32" t="s">
        <v>98</v>
      </c>
    </row>
    <row r="24" spans="1:12" ht="12.75" customHeight="1">
      <c r="A24" s="42"/>
      <c r="B24" s="68">
        <f>COUNTA(B2:B23)</f>
        <v>22</v>
      </c>
      <c r="C24" s="42"/>
      <c r="D24" s="68">
        <f>COUNTIF(D2:D23,"Yes")</f>
        <v>22</v>
      </c>
      <c r="E24" s="68"/>
      <c r="F24" s="68"/>
      <c r="G24" s="42"/>
      <c r="H24" s="42"/>
      <c r="I24" s="42"/>
      <c r="J24" s="42"/>
      <c r="K24" s="42"/>
      <c r="L24" s="42"/>
    </row>
    <row r="25" spans="1:12" ht="12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 customHeight="1">
      <c r="A26" s="29" t="s">
        <v>171</v>
      </c>
      <c r="B26" s="29" t="s">
        <v>172</v>
      </c>
      <c r="C26" s="29" t="s">
        <v>173</v>
      </c>
      <c r="D26" s="29" t="s">
        <v>98</v>
      </c>
      <c r="E26" s="29" t="s">
        <v>122</v>
      </c>
      <c r="F26" s="29" t="s">
        <v>123</v>
      </c>
      <c r="G26" s="29" t="s">
        <v>99</v>
      </c>
      <c r="H26" s="29">
        <v>2</v>
      </c>
      <c r="I26" s="29" t="s">
        <v>98</v>
      </c>
      <c r="J26" s="29" t="s">
        <v>98</v>
      </c>
      <c r="K26" s="29" t="s">
        <v>98</v>
      </c>
      <c r="L26" s="29" t="s">
        <v>98</v>
      </c>
    </row>
    <row r="27" spans="1:12" ht="12.75" customHeight="1">
      <c r="A27" s="29" t="s">
        <v>171</v>
      </c>
      <c r="B27" s="29" t="s">
        <v>174</v>
      </c>
      <c r="C27" s="29" t="s">
        <v>175</v>
      </c>
      <c r="D27" s="29" t="s">
        <v>98</v>
      </c>
      <c r="E27" s="29" t="s">
        <v>122</v>
      </c>
      <c r="F27" s="29" t="s">
        <v>121</v>
      </c>
      <c r="G27" s="29" t="s">
        <v>99</v>
      </c>
      <c r="H27" s="29">
        <v>3</v>
      </c>
      <c r="I27" s="29" t="s">
        <v>98</v>
      </c>
      <c r="J27" s="29" t="s">
        <v>98</v>
      </c>
      <c r="K27" s="29" t="s">
        <v>98</v>
      </c>
      <c r="L27" s="29" t="s">
        <v>98</v>
      </c>
    </row>
    <row r="28" spans="1:12" ht="12.75" customHeight="1">
      <c r="A28" s="29" t="s">
        <v>171</v>
      </c>
      <c r="B28" s="29" t="s">
        <v>176</v>
      </c>
      <c r="C28" s="29" t="s">
        <v>177</v>
      </c>
      <c r="D28" s="29" t="s">
        <v>98</v>
      </c>
      <c r="E28" s="29" t="s">
        <v>122</v>
      </c>
      <c r="F28" s="29" t="s">
        <v>123</v>
      </c>
      <c r="G28" s="29" t="s">
        <v>99</v>
      </c>
      <c r="H28" s="29">
        <v>2</v>
      </c>
      <c r="I28" s="29" t="s">
        <v>98</v>
      </c>
      <c r="J28" s="29" t="s">
        <v>98</v>
      </c>
      <c r="K28" s="29" t="s">
        <v>98</v>
      </c>
      <c r="L28" s="29" t="s">
        <v>98</v>
      </c>
    </row>
    <row r="29" spans="1:12" ht="12.75" customHeight="1">
      <c r="A29" s="29" t="s">
        <v>171</v>
      </c>
      <c r="B29" s="29" t="s">
        <v>178</v>
      </c>
      <c r="C29" s="29" t="s">
        <v>179</v>
      </c>
      <c r="D29" s="29" t="s">
        <v>98</v>
      </c>
      <c r="E29" s="29" t="s">
        <v>122</v>
      </c>
      <c r="F29" s="29" t="s">
        <v>123</v>
      </c>
      <c r="G29" s="29" t="s">
        <v>99</v>
      </c>
      <c r="H29" s="29">
        <v>2</v>
      </c>
      <c r="I29" s="29" t="s">
        <v>98</v>
      </c>
      <c r="J29" s="29" t="s">
        <v>98</v>
      </c>
      <c r="K29" s="29" t="s">
        <v>98</v>
      </c>
      <c r="L29" s="29" t="s">
        <v>98</v>
      </c>
    </row>
    <row r="30" spans="1:12" ht="12.75" customHeight="1">
      <c r="A30" s="29" t="s">
        <v>171</v>
      </c>
      <c r="B30" s="29" t="s">
        <v>180</v>
      </c>
      <c r="C30" s="29" t="s">
        <v>181</v>
      </c>
      <c r="D30" s="29" t="s">
        <v>98</v>
      </c>
      <c r="E30" s="29" t="s">
        <v>122</v>
      </c>
      <c r="F30" s="29" t="s">
        <v>123</v>
      </c>
      <c r="G30" s="29" t="s">
        <v>99</v>
      </c>
      <c r="H30" s="29">
        <v>2</v>
      </c>
      <c r="I30" s="29" t="s">
        <v>98</v>
      </c>
      <c r="J30" s="29" t="s">
        <v>98</v>
      </c>
      <c r="K30" s="29" t="s">
        <v>98</v>
      </c>
      <c r="L30" s="29" t="s">
        <v>98</v>
      </c>
    </row>
    <row r="31" spans="1:12" ht="12.75" customHeight="1">
      <c r="A31" s="29" t="s">
        <v>171</v>
      </c>
      <c r="B31" s="29" t="s">
        <v>182</v>
      </c>
      <c r="C31" s="29" t="s">
        <v>183</v>
      </c>
      <c r="D31" s="29" t="s">
        <v>98</v>
      </c>
      <c r="E31" s="29" t="s">
        <v>122</v>
      </c>
      <c r="F31" s="29" t="s">
        <v>123</v>
      </c>
      <c r="G31" s="29" t="s">
        <v>99</v>
      </c>
      <c r="H31" s="29">
        <v>2</v>
      </c>
      <c r="I31" s="29" t="s">
        <v>98</v>
      </c>
      <c r="J31" s="29" t="s">
        <v>98</v>
      </c>
      <c r="K31" s="29" t="s">
        <v>98</v>
      </c>
      <c r="L31" s="29" t="s">
        <v>98</v>
      </c>
    </row>
    <row r="32" spans="1:12" ht="12.75" customHeight="1">
      <c r="A32" s="29" t="s">
        <v>171</v>
      </c>
      <c r="B32" s="29" t="s">
        <v>184</v>
      </c>
      <c r="C32" s="29" t="s">
        <v>185</v>
      </c>
      <c r="D32" s="29" t="s">
        <v>98</v>
      </c>
      <c r="E32" s="29" t="s">
        <v>122</v>
      </c>
      <c r="F32" s="29" t="s">
        <v>121</v>
      </c>
      <c r="G32" s="29" t="s">
        <v>99</v>
      </c>
      <c r="H32" s="29">
        <v>3</v>
      </c>
      <c r="I32" s="29" t="s">
        <v>98</v>
      </c>
      <c r="J32" s="29" t="s">
        <v>98</v>
      </c>
      <c r="K32" s="29" t="s">
        <v>98</v>
      </c>
      <c r="L32" s="29" t="s">
        <v>98</v>
      </c>
    </row>
    <row r="33" spans="1:12" ht="12.75" customHeight="1">
      <c r="A33" s="29" t="s">
        <v>171</v>
      </c>
      <c r="B33" s="29" t="s">
        <v>186</v>
      </c>
      <c r="C33" s="29" t="s">
        <v>187</v>
      </c>
      <c r="D33" s="29" t="s">
        <v>98</v>
      </c>
      <c r="E33" s="29" t="s">
        <v>122</v>
      </c>
      <c r="F33" s="29" t="s">
        <v>121</v>
      </c>
      <c r="G33" s="29" t="s">
        <v>99</v>
      </c>
      <c r="H33" s="29">
        <v>3</v>
      </c>
      <c r="I33" s="29" t="s">
        <v>98</v>
      </c>
      <c r="J33" s="29" t="s">
        <v>98</v>
      </c>
      <c r="K33" s="29" t="s">
        <v>98</v>
      </c>
      <c r="L33" s="29" t="s">
        <v>98</v>
      </c>
    </row>
    <row r="34" spans="1:12" ht="12.75" customHeight="1">
      <c r="A34" s="29" t="s">
        <v>171</v>
      </c>
      <c r="B34" s="29" t="s">
        <v>188</v>
      </c>
      <c r="C34" s="29" t="s">
        <v>189</v>
      </c>
      <c r="D34" s="29" t="s">
        <v>98</v>
      </c>
      <c r="E34" s="29" t="s">
        <v>122</v>
      </c>
      <c r="F34" s="29" t="s">
        <v>123</v>
      </c>
      <c r="G34" s="29" t="s">
        <v>99</v>
      </c>
      <c r="H34" s="29">
        <v>2</v>
      </c>
      <c r="I34" s="29" t="s">
        <v>98</v>
      </c>
      <c r="J34" s="29" t="s">
        <v>98</v>
      </c>
      <c r="K34" s="29" t="s">
        <v>98</v>
      </c>
      <c r="L34" s="29" t="s">
        <v>98</v>
      </c>
    </row>
    <row r="35" spans="1:12" ht="12.75" customHeight="1">
      <c r="A35" s="29" t="s">
        <v>171</v>
      </c>
      <c r="B35" s="29" t="s">
        <v>190</v>
      </c>
      <c r="C35" s="29" t="s">
        <v>191</v>
      </c>
      <c r="D35" s="29" t="s">
        <v>98</v>
      </c>
      <c r="E35" s="29" t="s">
        <v>122</v>
      </c>
      <c r="F35" s="29" t="s">
        <v>121</v>
      </c>
      <c r="G35" s="29" t="s">
        <v>99</v>
      </c>
      <c r="H35" s="29">
        <v>3</v>
      </c>
      <c r="I35" s="29" t="s">
        <v>98</v>
      </c>
      <c r="J35" s="29" t="s">
        <v>98</v>
      </c>
      <c r="K35" s="29" t="s">
        <v>98</v>
      </c>
      <c r="L35" s="29" t="s">
        <v>98</v>
      </c>
    </row>
    <row r="36" spans="1:12" ht="12.75" customHeight="1">
      <c r="A36" s="29" t="s">
        <v>171</v>
      </c>
      <c r="B36" s="29" t="s">
        <v>192</v>
      </c>
      <c r="C36" s="29" t="s">
        <v>124</v>
      </c>
      <c r="D36" s="29" t="s">
        <v>98</v>
      </c>
      <c r="E36" s="29" t="s">
        <v>122</v>
      </c>
      <c r="F36" s="29" t="s">
        <v>121</v>
      </c>
      <c r="G36" s="29" t="s">
        <v>99</v>
      </c>
      <c r="H36" s="29">
        <v>3</v>
      </c>
      <c r="I36" s="29" t="s">
        <v>98</v>
      </c>
      <c r="J36" s="29" t="s">
        <v>98</v>
      </c>
      <c r="K36" s="29" t="s">
        <v>98</v>
      </c>
      <c r="L36" s="29" t="s">
        <v>98</v>
      </c>
    </row>
    <row r="37" spans="1:12" ht="17.25" customHeight="1">
      <c r="A37" s="29" t="s">
        <v>171</v>
      </c>
      <c r="B37" s="29" t="s">
        <v>193</v>
      </c>
      <c r="C37" s="29" t="s">
        <v>194</v>
      </c>
      <c r="D37" s="29" t="s">
        <v>98</v>
      </c>
      <c r="E37" s="29" t="s">
        <v>122</v>
      </c>
      <c r="F37" s="29" t="s">
        <v>121</v>
      </c>
      <c r="G37" s="29" t="s">
        <v>99</v>
      </c>
      <c r="H37" s="29">
        <v>3</v>
      </c>
      <c r="I37" s="29" t="s">
        <v>98</v>
      </c>
      <c r="J37" s="29" t="s">
        <v>98</v>
      </c>
      <c r="K37" s="29" t="s">
        <v>98</v>
      </c>
      <c r="L37" s="29" t="s">
        <v>98</v>
      </c>
    </row>
    <row r="38" spans="1:12" ht="17.25" customHeight="1">
      <c r="A38" s="29" t="s">
        <v>171</v>
      </c>
      <c r="B38" s="29" t="s">
        <v>195</v>
      </c>
      <c r="C38" s="29" t="s">
        <v>196</v>
      </c>
      <c r="D38" s="29" t="s">
        <v>98</v>
      </c>
      <c r="E38" s="29" t="s">
        <v>122</v>
      </c>
      <c r="F38" s="29" t="s">
        <v>121</v>
      </c>
      <c r="G38" s="29" t="s">
        <v>99</v>
      </c>
      <c r="H38" s="29">
        <v>3</v>
      </c>
      <c r="I38" s="29" t="s">
        <v>98</v>
      </c>
      <c r="J38" s="29" t="s">
        <v>98</v>
      </c>
      <c r="K38" s="29" t="s">
        <v>98</v>
      </c>
      <c r="L38" s="29" t="s">
        <v>98</v>
      </c>
    </row>
    <row r="39" spans="1:12" ht="17.25" customHeight="1">
      <c r="A39" s="29" t="s">
        <v>171</v>
      </c>
      <c r="B39" s="29" t="s">
        <v>197</v>
      </c>
      <c r="C39" s="29" t="s">
        <v>198</v>
      </c>
      <c r="D39" s="29" t="s">
        <v>98</v>
      </c>
      <c r="E39" s="29" t="s">
        <v>122</v>
      </c>
      <c r="F39" s="29" t="s">
        <v>121</v>
      </c>
      <c r="G39" s="29" t="s">
        <v>99</v>
      </c>
      <c r="H39" s="29">
        <v>3</v>
      </c>
      <c r="I39" s="29" t="s">
        <v>98</v>
      </c>
      <c r="J39" s="29" t="s">
        <v>98</v>
      </c>
      <c r="K39" s="29" t="s">
        <v>98</v>
      </c>
      <c r="L39" s="29" t="s">
        <v>98</v>
      </c>
    </row>
    <row r="40" spans="1:12" ht="17.25" customHeight="1">
      <c r="A40" s="29" t="s">
        <v>171</v>
      </c>
      <c r="B40" s="29" t="s">
        <v>199</v>
      </c>
      <c r="C40" s="29" t="s">
        <v>200</v>
      </c>
      <c r="D40" s="29" t="s">
        <v>98</v>
      </c>
      <c r="E40" s="29" t="s">
        <v>122</v>
      </c>
      <c r="F40" s="29" t="s">
        <v>123</v>
      </c>
      <c r="G40" s="29" t="s">
        <v>99</v>
      </c>
      <c r="H40" s="29">
        <v>3</v>
      </c>
      <c r="I40" s="29" t="s">
        <v>98</v>
      </c>
      <c r="J40" s="29" t="s">
        <v>98</v>
      </c>
      <c r="K40" s="29" t="s">
        <v>98</v>
      </c>
      <c r="L40" s="29" t="s">
        <v>98</v>
      </c>
    </row>
    <row r="41" spans="1:12" ht="12.75" customHeight="1">
      <c r="A41" s="29" t="s">
        <v>171</v>
      </c>
      <c r="B41" s="29" t="s">
        <v>201</v>
      </c>
      <c r="C41" s="29" t="s">
        <v>202</v>
      </c>
      <c r="D41" s="29" t="s">
        <v>98</v>
      </c>
      <c r="E41" s="29" t="s">
        <v>122</v>
      </c>
      <c r="F41" s="29" t="s">
        <v>123</v>
      </c>
      <c r="G41" s="29" t="s">
        <v>99</v>
      </c>
      <c r="H41" s="29">
        <v>2</v>
      </c>
      <c r="I41" s="29" t="s">
        <v>98</v>
      </c>
      <c r="J41" s="29" t="s">
        <v>98</v>
      </c>
      <c r="K41" s="29" t="s">
        <v>98</v>
      </c>
      <c r="L41" s="29" t="s">
        <v>98</v>
      </c>
    </row>
    <row r="42" spans="1:12" ht="12.75" customHeight="1">
      <c r="A42" s="29" t="s">
        <v>171</v>
      </c>
      <c r="B42" s="29" t="s">
        <v>203</v>
      </c>
      <c r="C42" s="29" t="s">
        <v>204</v>
      </c>
      <c r="D42" s="29" t="s">
        <v>98</v>
      </c>
      <c r="E42" s="29" t="s">
        <v>122</v>
      </c>
      <c r="F42" s="29" t="s">
        <v>123</v>
      </c>
      <c r="G42" s="29" t="s">
        <v>99</v>
      </c>
      <c r="H42" s="29">
        <v>2</v>
      </c>
      <c r="I42" s="29" t="s">
        <v>98</v>
      </c>
      <c r="J42" s="29" t="s">
        <v>98</v>
      </c>
      <c r="K42" s="29" t="s">
        <v>98</v>
      </c>
      <c r="L42" s="29" t="s">
        <v>98</v>
      </c>
    </row>
    <row r="43" spans="1:12" ht="12.75" customHeight="1">
      <c r="A43" s="29" t="s">
        <v>171</v>
      </c>
      <c r="B43" s="29" t="s">
        <v>205</v>
      </c>
      <c r="C43" s="29" t="s">
        <v>206</v>
      </c>
      <c r="D43" s="29" t="s">
        <v>98</v>
      </c>
      <c r="E43" s="29" t="s">
        <v>122</v>
      </c>
      <c r="F43" s="29" t="s">
        <v>121</v>
      </c>
      <c r="G43" s="29" t="s">
        <v>99</v>
      </c>
      <c r="H43" s="29">
        <v>2</v>
      </c>
      <c r="I43" s="29" t="s">
        <v>98</v>
      </c>
      <c r="J43" s="29" t="s">
        <v>98</v>
      </c>
      <c r="K43" s="29" t="s">
        <v>98</v>
      </c>
      <c r="L43" s="29" t="s">
        <v>98</v>
      </c>
    </row>
    <row r="44" spans="1:12" ht="12.75" customHeight="1">
      <c r="A44" s="29" t="s">
        <v>171</v>
      </c>
      <c r="B44" s="29" t="s">
        <v>207</v>
      </c>
      <c r="C44" s="29" t="s">
        <v>208</v>
      </c>
      <c r="D44" s="29" t="s">
        <v>98</v>
      </c>
      <c r="E44" s="29" t="s">
        <v>122</v>
      </c>
      <c r="F44" s="29" t="s">
        <v>121</v>
      </c>
      <c r="G44" s="29" t="s">
        <v>99</v>
      </c>
      <c r="H44" s="29">
        <v>3</v>
      </c>
      <c r="I44" s="29" t="s">
        <v>98</v>
      </c>
      <c r="J44" s="29" t="s">
        <v>98</v>
      </c>
      <c r="K44" s="29" t="s">
        <v>98</v>
      </c>
      <c r="L44" s="29" t="s">
        <v>98</v>
      </c>
    </row>
    <row r="45" spans="1:12" ht="12.75" customHeight="1">
      <c r="A45" s="29" t="s">
        <v>171</v>
      </c>
      <c r="B45" s="29" t="s">
        <v>209</v>
      </c>
      <c r="C45" s="29" t="s">
        <v>210</v>
      </c>
      <c r="D45" s="29" t="s">
        <v>98</v>
      </c>
      <c r="E45" s="29" t="s">
        <v>122</v>
      </c>
      <c r="F45" s="29" t="s">
        <v>121</v>
      </c>
      <c r="G45" s="29" t="s">
        <v>99</v>
      </c>
      <c r="H45" s="29">
        <v>3</v>
      </c>
      <c r="I45" s="29" t="s">
        <v>98</v>
      </c>
      <c r="J45" s="29" t="s">
        <v>98</v>
      </c>
      <c r="K45" s="29" t="s">
        <v>98</v>
      </c>
      <c r="L45" s="29" t="s">
        <v>98</v>
      </c>
    </row>
    <row r="46" spans="1:12" ht="12.75" customHeight="1">
      <c r="A46" s="29" t="s">
        <v>171</v>
      </c>
      <c r="B46" s="29" t="s">
        <v>211</v>
      </c>
      <c r="C46" s="29" t="s">
        <v>212</v>
      </c>
      <c r="D46" s="29" t="s">
        <v>98</v>
      </c>
      <c r="E46" s="29" t="s">
        <v>122</v>
      </c>
      <c r="F46" s="29" t="s">
        <v>123</v>
      </c>
      <c r="G46" s="29" t="s">
        <v>99</v>
      </c>
      <c r="H46" s="29">
        <v>2</v>
      </c>
      <c r="I46" s="29" t="s">
        <v>98</v>
      </c>
      <c r="J46" s="29" t="s">
        <v>98</v>
      </c>
      <c r="K46" s="29" t="s">
        <v>98</v>
      </c>
      <c r="L46" s="29" t="s">
        <v>98</v>
      </c>
    </row>
    <row r="47" spans="1:12" ht="12.75" customHeight="1">
      <c r="A47" s="29" t="s">
        <v>171</v>
      </c>
      <c r="B47" s="29" t="s">
        <v>213</v>
      </c>
      <c r="C47" s="29" t="s">
        <v>214</v>
      </c>
      <c r="D47" s="29" t="s">
        <v>98</v>
      </c>
      <c r="E47" s="29" t="s">
        <v>122</v>
      </c>
      <c r="F47" s="29" t="s">
        <v>123</v>
      </c>
      <c r="G47" s="29" t="s">
        <v>99</v>
      </c>
      <c r="H47" s="29">
        <v>2</v>
      </c>
      <c r="I47" s="29" t="s">
        <v>98</v>
      </c>
      <c r="J47" s="29" t="s">
        <v>98</v>
      </c>
      <c r="K47" s="29" t="s">
        <v>98</v>
      </c>
      <c r="L47" s="29" t="s">
        <v>98</v>
      </c>
    </row>
    <row r="48" spans="1:12" ht="12.75" customHeight="1">
      <c r="A48" s="32" t="s">
        <v>171</v>
      </c>
      <c r="B48" s="32" t="s">
        <v>215</v>
      </c>
      <c r="C48" s="32" t="s">
        <v>216</v>
      </c>
      <c r="D48" s="32" t="s">
        <v>98</v>
      </c>
      <c r="E48" s="32" t="s">
        <v>122</v>
      </c>
      <c r="F48" s="32" t="s">
        <v>121</v>
      </c>
      <c r="G48" s="32" t="s">
        <v>99</v>
      </c>
      <c r="H48" s="32">
        <v>3</v>
      </c>
      <c r="I48" s="32" t="s">
        <v>98</v>
      </c>
      <c r="J48" s="32" t="s">
        <v>98</v>
      </c>
      <c r="K48" s="32" t="s">
        <v>98</v>
      </c>
      <c r="L48" s="32" t="s">
        <v>98</v>
      </c>
    </row>
    <row r="49" spans="1:12" ht="12.75" customHeight="1">
      <c r="A49" s="42"/>
      <c r="B49" s="68">
        <f>COUNTA(B26:B48)</f>
        <v>23</v>
      </c>
      <c r="C49" s="42"/>
      <c r="D49" s="68">
        <f>COUNTIF(D26:D48,"Yes")</f>
        <v>23</v>
      </c>
      <c r="E49" s="68"/>
      <c r="F49" s="68"/>
      <c r="G49" s="42"/>
      <c r="H49" s="42"/>
      <c r="I49" s="42"/>
      <c r="J49" s="42"/>
      <c r="K49" s="42"/>
      <c r="L49" s="42"/>
    </row>
    <row r="50" spans="1:12" ht="12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 customHeight="1">
      <c r="A51" s="29" t="s">
        <v>217</v>
      </c>
      <c r="B51" s="29" t="s">
        <v>218</v>
      </c>
      <c r="C51" s="29" t="s">
        <v>219</v>
      </c>
      <c r="D51" s="29" t="s">
        <v>98</v>
      </c>
      <c r="E51" s="29" t="s">
        <v>122</v>
      </c>
      <c r="F51" s="29" t="s">
        <v>121</v>
      </c>
      <c r="G51" s="29" t="s">
        <v>99</v>
      </c>
      <c r="H51" s="29">
        <v>2</v>
      </c>
      <c r="I51" s="29" t="s">
        <v>98</v>
      </c>
      <c r="J51" s="29" t="s">
        <v>98</v>
      </c>
      <c r="K51" s="29" t="s">
        <v>98</v>
      </c>
      <c r="L51" s="29" t="s">
        <v>98</v>
      </c>
    </row>
    <row r="52" spans="1:12" ht="12.75" customHeight="1">
      <c r="A52" s="29" t="s">
        <v>217</v>
      </c>
      <c r="B52" s="29" t="s">
        <v>220</v>
      </c>
      <c r="C52" s="29" t="s">
        <v>221</v>
      </c>
      <c r="D52" s="29" t="s">
        <v>98</v>
      </c>
      <c r="E52" s="29" t="s">
        <v>122</v>
      </c>
      <c r="F52" s="29" t="s">
        <v>123</v>
      </c>
      <c r="G52" s="29" t="s">
        <v>99</v>
      </c>
      <c r="H52" s="29">
        <v>3</v>
      </c>
      <c r="I52" s="29" t="s">
        <v>98</v>
      </c>
      <c r="J52" s="29" t="s">
        <v>98</v>
      </c>
      <c r="K52" s="29" t="s">
        <v>98</v>
      </c>
      <c r="L52" s="29" t="s">
        <v>98</v>
      </c>
    </row>
    <row r="53" spans="1:12" ht="12.75" customHeight="1">
      <c r="A53" s="29" t="s">
        <v>217</v>
      </c>
      <c r="B53" s="29" t="s">
        <v>222</v>
      </c>
      <c r="C53" s="29" t="s">
        <v>223</v>
      </c>
      <c r="D53" s="29" t="s">
        <v>98</v>
      </c>
      <c r="E53" s="29" t="s">
        <v>122</v>
      </c>
      <c r="F53" s="29" t="s">
        <v>123</v>
      </c>
      <c r="G53" s="29" t="s">
        <v>99</v>
      </c>
      <c r="H53" s="29">
        <v>3</v>
      </c>
      <c r="I53" s="29" t="s">
        <v>98</v>
      </c>
      <c r="J53" s="29" t="s">
        <v>98</v>
      </c>
      <c r="K53" s="29" t="s">
        <v>98</v>
      </c>
      <c r="L53" s="29" t="s">
        <v>98</v>
      </c>
    </row>
    <row r="54" spans="1:12" ht="12.75" customHeight="1">
      <c r="A54" s="29" t="s">
        <v>217</v>
      </c>
      <c r="B54" s="29" t="s">
        <v>224</v>
      </c>
      <c r="C54" s="29" t="s">
        <v>225</v>
      </c>
      <c r="D54" s="29" t="s">
        <v>98</v>
      </c>
      <c r="E54" s="29" t="s">
        <v>122</v>
      </c>
      <c r="F54" s="29" t="s">
        <v>121</v>
      </c>
      <c r="G54" s="29" t="s">
        <v>99</v>
      </c>
      <c r="H54" s="29">
        <v>2</v>
      </c>
      <c r="I54" s="29" t="s">
        <v>98</v>
      </c>
      <c r="J54" s="29" t="s">
        <v>98</v>
      </c>
      <c r="K54" s="29" t="s">
        <v>98</v>
      </c>
      <c r="L54" s="29" t="s">
        <v>98</v>
      </c>
    </row>
    <row r="55" spans="1:12" ht="12.75" customHeight="1">
      <c r="A55" s="29" t="s">
        <v>217</v>
      </c>
      <c r="B55" s="29" t="s">
        <v>226</v>
      </c>
      <c r="C55" s="29" t="s">
        <v>227</v>
      </c>
      <c r="D55" s="29" t="s">
        <v>98</v>
      </c>
      <c r="E55" s="29" t="s">
        <v>122</v>
      </c>
      <c r="F55" s="29" t="s">
        <v>123</v>
      </c>
      <c r="G55" s="29" t="s">
        <v>99</v>
      </c>
      <c r="H55" s="29">
        <v>2</v>
      </c>
      <c r="I55" s="29" t="s">
        <v>98</v>
      </c>
      <c r="J55" s="29" t="s">
        <v>98</v>
      </c>
      <c r="K55" s="29" t="s">
        <v>98</v>
      </c>
      <c r="L55" s="29" t="s">
        <v>98</v>
      </c>
    </row>
    <row r="56" spans="1:12" ht="12.75" customHeight="1">
      <c r="A56" s="29" t="s">
        <v>217</v>
      </c>
      <c r="B56" s="29" t="s">
        <v>228</v>
      </c>
      <c r="C56" s="29" t="s">
        <v>229</v>
      </c>
      <c r="D56" s="29" t="s">
        <v>98</v>
      </c>
      <c r="E56" s="29" t="s">
        <v>122</v>
      </c>
      <c r="F56" s="29" t="s">
        <v>121</v>
      </c>
      <c r="G56" s="29" t="s">
        <v>99</v>
      </c>
      <c r="H56" s="29">
        <v>1</v>
      </c>
      <c r="I56" s="29" t="s">
        <v>98</v>
      </c>
      <c r="J56" s="29" t="s">
        <v>98</v>
      </c>
      <c r="K56" s="29" t="s">
        <v>98</v>
      </c>
      <c r="L56" s="29" t="s">
        <v>98</v>
      </c>
    </row>
    <row r="57" spans="1:12" ht="12.75" customHeight="1">
      <c r="A57" s="29" t="s">
        <v>217</v>
      </c>
      <c r="B57" s="29" t="s">
        <v>230</v>
      </c>
      <c r="C57" s="29" t="s">
        <v>231</v>
      </c>
      <c r="D57" s="29" t="s">
        <v>98</v>
      </c>
      <c r="E57" s="29" t="s">
        <v>122</v>
      </c>
      <c r="F57" s="29" t="s">
        <v>123</v>
      </c>
      <c r="G57" s="29" t="s">
        <v>99</v>
      </c>
      <c r="H57" s="29">
        <v>2</v>
      </c>
      <c r="I57" s="29" t="s">
        <v>98</v>
      </c>
      <c r="J57" s="29" t="s">
        <v>98</v>
      </c>
      <c r="K57" s="29" t="s">
        <v>98</v>
      </c>
      <c r="L57" s="29" t="s">
        <v>98</v>
      </c>
    </row>
    <row r="58" spans="1:12" ht="12.75" customHeight="1">
      <c r="A58" s="29" t="s">
        <v>217</v>
      </c>
      <c r="B58" s="29" t="s">
        <v>232</v>
      </c>
      <c r="C58" s="29" t="s">
        <v>233</v>
      </c>
      <c r="D58" s="29" t="s">
        <v>98</v>
      </c>
      <c r="E58" s="29" t="s">
        <v>122</v>
      </c>
      <c r="F58" s="29" t="s">
        <v>121</v>
      </c>
      <c r="G58" s="29" t="s">
        <v>99</v>
      </c>
      <c r="H58" s="29">
        <v>2</v>
      </c>
      <c r="I58" s="29" t="s">
        <v>98</v>
      </c>
      <c r="J58" s="29" t="s">
        <v>98</v>
      </c>
      <c r="K58" s="29" t="s">
        <v>98</v>
      </c>
      <c r="L58" s="29" t="s">
        <v>98</v>
      </c>
    </row>
    <row r="59" spans="1:12" ht="12.75" customHeight="1">
      <c r="A59" s="29" t="s">
        <v>217</v>
      </c>
      <c r="B59" s="29" t="s">
        <v>234</v>
      </c>
      <c r="C59" s="29" t="s">
        <v>235</v>
      </c>
      <c r="D59" s="29" t="s">
        <v>98</v>
      </c>
      <c r="E59" s="29" t="s">
        <v>122</v>
      </c>
      <c r="F59" s="29" t="s">
        <v>121</v>
      </c>
      <c r="G59" s="29" t="s">
        <v>99</v>
      </c>
      <c r="H59" s="29">
        <v>3</v>
      </c>
      <c r="I59" s="29" t="s">
        <v>98</v>
      </c>
      <c r="J59" s="29" t="s">
        <v>98</v>
      </c>
      <c r="K59" s="29" t="s">
        <v>98</v>
      </c>
      <c r="L59" s="29" t="s">
        <v>98</v>
      </c>
    </row>
    <row r="60" spans="1:12" ht="12.75" customHeight="1">
      <c r="A60" s="29" t="s">
        <v>217</v>
      </c>
      <c r="B60" s="29" t="s">
        <v>236</v>
      </c>
      <c r="C60" s="29" t="s">
        <v>237</v>
      </c>
      <c r="D60" s="29" t="s">
        <v>98</v>
      </c>
      <c r="E60" s="29" t="s">
        <v>122</v>
      </c>
      <c r="F60" s="29" t="s">
        <v>123</v>
      </c>
      <c r="G60" s="29" t="s">
        <v>99</v>
      </c>
      <c r="H60" s="29">
        <v>3</v>
      </c>
      <c r="I60" s="29" t="s">
        <v>98</v>
      </c>
      <c r="J60" s="29" t="s">
        <v>98</v>
      </c>
      <c r="K60" s="29" t="s">
        <v>98</v>
      </c>
      <c r="L60" s="29" t="s">
        <v>98</v>
      </c>
    </row>
    <row r="61" spans="1:12" ht="12.75" customHeight="1">
      <c r="A61" s="29" t="s">
        <v>217</v>
      </c>
      <c r="B61" s="29" t="s">
        <v>238</v>
      </c>
      <c r="C61" s="29" t="s">
        <v>239</v>
      </c>
      <c r="D61" s="29" t="s">
        <v>98</v>
      </c>
      <c r="E61" s="29" t="s">
        <v>122</v>
      </c>
      <c r="F61" s="29" t="s">
        <v>121</v>
      </c>
      <c r="G61" s="29" t="s">
        <v>99</v>
      </c>
      <c r="H61" s="29">
        <v>1</v>
      </c>
      <c r="I61" s="29" t="s">
        <v>98</v>
      </c>
      <c r="J61" s="29" t="s">
        <v>98</v>
      </c>
      <c r="K61" s="29" t="s">
        <v>98</v>
      </c>
      <c r="L61" s="29" t="s">
        <v>98</v>
      </c>
    </row>
    <row r="62" spans="1:12" ht="12.75" customHeight="1">
      <c r="A62" s="29" t="s">
        <v>217</v>
      </c>
      <c r="B62" s="29" t="s">
        <v>240</v>
      </c>
      <c r="C62" s="29" t="s">
        <v>241</v>
      </c>
      <c r="D62" s="29" t="s">
        <v>98</v>
      </c>
      <c r="E62" s="29" t="s">
        <v>122</v>
      </c>
      <c r="F62" s="29" t="s">
        <v>121</v>
      </c>
      <c r="G62" s="29" t="s">
        <v>99</v>
      </c>
      <c r="H62" s="29">
        <v>2</v>
      </c>
      <c r="I62" s="29" t="s">
        <v>98</v>
      </c>
      <c r="J62" s="29" t="s">
        <v>98</v>
      </c>
      <c r="K62" s="29" t="s">
        <v>98</v>
      </c>
      <c r="L62" s="29" t="s">
        <v>98</v>
      </c>
    </row>
    <row r="63" spans="1:12" ht="12.75" customHeight="1">
      <c r="A63" s="29" t="s">
        <v>217</v>
      </c>
      <c r="B63" s="29" t="s">
        <v>242</v>
      </c>
      <c r="C63" s="29" t="s">
        <v>243</v>
      </c>
      <c r="D63" s="29" t="s">
        <v>98</v>
      </c>
      <c r="E63" s="29" t="s">
        <v>122</v>
      </c>
      <c r="F63" s="29" t="s">
        <v>121</v>
      </c>
      <c r="G63" s="29" t="s">
        <v>99</v>
      </c>
      <c r="H63" s="29">
        <v>3</v>
      </c>
      <c r="I63" s="29" t="s">
        <v>98</v>
      </c>
      <c r="J63" s="29" t="s">
        <v>98</v>
      </c>
      <c r="K63" s="29" t="s">
        <v>98</v>
      </c>
      <c r="L63" s="29" t="s">
        <v>98</v>
      </c>
    </row>
    <row r="64" spans="1:12" ht="12.75" customHeight="1">
      <c r="A64" s="29" t="s">
        <v>217</v>
      </c>
      <c r="B64" s="29" t="s">
        <v>244</v>
      </c>
      <c r="C64" s="29" t="s">
        <v>245</v>
      </c>
      <c r="D64" s="29" t="s">
        <v>98</v>
      </c>
      <c r="E64" s="29" t="s">
        <v>122</v>
      </c>
      <c r="F64" s="29" t="s">
        <v>121</v>
      </c>
      <c r="G64" s="29" t="s">
        <v>99</v>
      </c>
      <c r="H64" s="29">
        <v>3</v>
      </c>
      <c r="I64" s="29" t="s">
        <v>98</v>
      </c>
      <c r="J64" s="29" t="s">
        <v>98</v>
      </c>
      <c r="K64" s="29" t="s">
        <v>98</v>
      </c>
      <c r="L64" s="29" t="s">
        <v>98</v>
      </c>
    </row>
    <row r="65" spans="1:12" ht="12.75" customHeight="1">
      <c r="A65" s="29" t="s">
        <v>217</v>
      </c>
      <c r="B65" s="29" t="s">
        <v>246</v>
      </c>
      <c r="C65" s="29" t="s">
        <v>247</v>
      </c>
      <c r="D65" s="29" t="s">
        <v>98</v>
      </c>
      <c r="E65" s="29" t="s">
        <v>122</v>
      </c>
      <c r="F65" s="29" t="s">
        <v>121</v>
      </c>
      <c r="G65" s="29" t="s">
        <v>99</v>
      </c>
      <c r="H65" s="29">
        <v>2</v>
      </c>
      <c r="I65" s="29" t="s">
        <v>98</v>
      </c>
      <c r="J65" s="29" t="s">
        <v>98</v>
      </c>
      <c r="K65" s="29" t="s">
        <v>98</v>
      </c>
      <c r="L65" s="29" t="s">
        <v>98</v>
      </c>
    </row>
    <row r="66" spans="1:12" ht="12.75" customHeight="1">
      <c r="A66" s="29" t="s">
        <v>217</v>
      </c>
      <c r="B66" s="29" t="s">
        <v>248</v>
      </c>
      <c r="C66" s="29" t="s">
        <v>249</v>
      </c>
      <c r="D66" s="29" t="s">
        <v>98</v>
      </c>
      <c r="E66" s="29" t="s">
        <v>122</v>
      </c>
      <c r="F66" s="29" t="s">
        <v>121</v>
      </c>
      <c r="G66" s="29" t="s">
        <v>99</v>
      </c>
      <c r="H66" s="29">
        <v>2</v>
      </c>
      <c r="I66" s="29" t="s">
        <v>98</v>
      </c>
      <c r="J66" s="29" t="s">
        <v>98</v>
      </c>
      <c r="K66" s="29" t="s">
        <v>98</v>
      </c>
      <c r="L66" s="29" t="s">
        <v>98</v>
      </c>
    </row>
    <row r="67" spans="1:12" ht="12.75" customHeight="1">
      <c r="A67" s="29" t="s">
        <v>217</v>
      </c>
      <c r="B67" s="29" t="s">
        <v>250</v>
      </c>
      <c r="C67" s="29" t="s">
        <v>251</v>
      </c>
      <c r="D67" s="29" t="s">
        <v>98</v>
      </c>
      <c r="E67" s="29" t="s">
        <v>122</v>
      </c>
      <c r="F67" s="29" t="s">
        <v>123</v>
      </c>
      <c r="G67" s="29" t="s">
        <v>99</v>
      </c>
      <c r="H67" s="29">
        <v>3</v>
      </c>
      <c r="I67" s="29" t="s">
        <v>98</v>
      </c>
      <c r="J67" s="29" t="s">
        <v>98</v>
      </c>
      <c r="K67" s="29" t="s">
        <v>98</v>
      </c>
      <c r="L67" s="29" t="s">
        <v>98</v>
      </c>
    </row>
    <row r="68" spans="1:12" ht="12.75" customHeight="1">
      <c r="A68" s="29" t="s">
        <v>217</v>
      </c>
      <c r="B68" s="29" t="s">
        <v>252</v>
      </c>
      <c r="C68" s="29" t="s">
        <v>253</v>
      </c>
      <c r="D68" s="29" t="s">
        <v>98</v>
      </c>
      <c r="E68" s="29" t="s">
        <v>122</v>
      </c>
      <c r="F68" s="29" t="s">
        <v>123</v>
      </c>
      <c r="G68" s="29" t="s">
        <v>99</v>
      </c>
      <c r="H68" s="29">
        <v>3</v>
      </c>
      <c r="I68" s="29" t="s">
        <v>98</v>
      </c>
      <c r="J68" s="29" t="s">
        <v>98</v>
      </c>
      <c r="K68" s="29" t="s">
        <v>98</v>
      </c>
      <c r="L68" s="29" t="s">
        <v>98</v>
      </c>
    </row>
    <row r="69" spans="1:12" ht="12.75" customHeight="1">
      <c r="A69" s="29" t="s">
        <v>217</v>
      </c>
      <c r="B69" s="29" t="s">
        <v>254</v>
      </c>
      <c r="C69" s="29" t="s">
        <v>255</v>
      </c>
      <c r="D69" s="29" t="s">
        <v>98</v>
      </c>
      <c r="E69" s="29" t="s">
        <v>122</v>
      </c>
      <c r="F69" s="29" t="s">
        <v>123</v>
      </c>
      <c r="G69" s="29" t="s">
        <v>99</v>
      </c>
      <c r="H69" s="29">
        <v>3</v>
      </c>
      <c r="I69" s="29" t="s">
        <v>98</v>
      </c>
      <c r="J69" s="29" t="s">
        <v>98</v>
      </c>
      <c r="K69" s="29" t="s">
        <v>98</v>
      </c>
      <c r="L69" s="29" t="s">
        <v>98</v>
      </c>
    </row>
    <row r="70" spans="1:12" ht="18" customHeight="1">
      <c r="A70" s="29" t="s">
        <v>217</v>
      </c>
      <c r="B70" s="29" t="s">
        <v>256</v>
      </c>
      <c r="C70" s="29" t="s">
        <v>257</v>
      </c>
      <c r="D70" s="29" t="s">
        <v>98</v>
      </c>
      <c r="E70" s="29" t="s">
        <v>122</v>
      </c>
      <c r="F70" s="29" t="s">
        <v>121</v>
      </c>
      <c r="G70" s="29" t="s">
        <v>99</v>
      </c>
      <c r="H70" s="29">
        <v>3</v>
      </c>
      <c r="I70" s="29" t="s">
        <v>98</v>
      </c>
      <c r="J70" s="29" t="s">
        <v>98</v>
      </c>
      <c r="K70" s="29" t="s">
        <v>98</v>
      </c>
      <c r="L70" s="29" t="s">
        <v>98</v>
      </c>
    </row>
    <row r="71" spans="1:12" ht="12.75" customHeight="1">
      <c r="A71" s="29" t="s">
        <v>217</v>
      </c>
      <c r="B71" s="29" t="s">
        <v>258</v>
      </c>
      <c r="C71" s="29" t="s">
        <v>259</v>
      </c>
      <c r="D71" s="29" t="s">
        <v>98</v>
      </c>
      <c r="E71" s="29" t="s">
        <v>122</v>
      </c>
      <c r="F71" s="29" t="s">
        <v>121</v>
      </c>
      <c r="G71" s="29" t="s">
        <v>99</v>
      </c>
      <c r="H71" s="29">
        <v>3</v>
      </c>
      <c r="I71" s="29" t="s">
        <v>98</v>
      </c>
      <c r="J71" s="29" t="s">
        <v>98</v>
      </c>
      <c r="K71" s="29" t="s">
        <v>98</v>
      </c>
      <c r="L71" s="29" t="s">
        <v>98</v>
      </c>
    </row>
    <row r="72" spans="1:12" ht="12.75" customHeight="1">
      <c r="A72" s="29" t="s">
        <v>217</v>
      </c>
      <c r="B72" s="29" t="s">
        <v>260</v>
      </c>
      <c r="C72" s="29" t="s">
        <v>261</v>
      </c>
      <c r="D72" s="29" t="s">
        <v>98</v>
      </c>
      <c r="E72" s="29" t="s">
        <v>122</v>
      </c>
      <c r="F72" s="29" t="s">
        <v>123</v>
      </c>
      <c r="G72" s="29" t="s">
        <v>99</v>
      </c>
      <c r="H72" s="29">
        <v>1</v>
      </c>
      <c r="I72" s="29" t="s">
        <v>98</v>
      </c>
      <c r="J72" s="29" t="s">
        <v>98</v>
      </c>
      <c r="K72" s="29" t="s">
        <v>98</v>
      </c>
      <c r="L72" s="29" t="s">
        <v>98</v>
      </c>
    </row>
    <row r="73" spans="1:12" ht="12.75" customHeight="1">
      <c r="A73" s="29" t="s">
        <v>217</v>
      </c>
      <c r="B73" s="29" t="s">
        <v>262</v>
      </c>
      <c r="C73" s="29" t="s">
        <v>263</v>
      </c>
      <c r="D73" s="29" t="s">
        <v>98</v>
      </c>
      <c r="E73" s="29" t="s">
        <v>122</v>
      </c>
      <c r="F73" s="29" t="s">
        <v>121</v>
      </c>
      <c r="G73" s="29" t="s">
        <v>99</v>
      </c>
      <c r="H73" s="29">
        <v>1</v>
      </c>
      <c r="I73" s="29" t="s">
        <v>98</v>
      </c>
      <c r="J73" s="29" t="s">
        <v>98</v>
      </c>
      <c r="K73" s="29" t="s">
        <v>98</v>
      </c>
      <c r="L73" s="29" t="s">
        <v>98</v>
      </c>
    </row>
    <row r="74" spans="1:12" ht="12.75" customHeight="1">
      <c r="A74" s="29" t="s">
        <v>217</v>
      </c>
      <c r="B74" s="29" t="s">
        <v>264</v>
      </c>
      <c r="C74" s="29" t="s">
        <v>265</v>
      </c>
      <c r="D74" s="29" t="s">
        <v>98</v>
      </c>
      <c r="E74" s="29" t="s">
        <v>122</v>
      </c>
      <c r="F74" s="29" t="s">
        <v>121</v>
      </c>
      <c r="G74" s="29" t="s">
        <v>99</v>
      </c>
      <c r="H74" s="29">
        <v>1</v>
      </c>
      <c r="I74" s="29" t="s">
        <v>98</v>
      </c>
      <c r="J74" s="29" t="s">
        <v>98</v>
      </c>
      <c r="K74" s="29" t="s">
        <v>98</v>
      </c>
      <c r="L74" s="29" t="s">
        <v>98</v>
      </c>
    </row>
    <row r="75" spans="1:12" ht="12.75" customHeight="1">
      <c r="A75" s="29" t="s">
        <v>217</v>
      </c>
      <c r="B75" s="29" t="s">
        <v>266</v>
      </c>
      <c r="C75" s="29" t="s">
        <v>267</v>
      </c>
      <c r="D75" s="29" t="s">
        <v>98</v>
      </c>
      <c r="E75" s="29" t="s">
        <v>122</v>
      </c>
      <c r="F75" s="29" t="s">
        <v>121</v>
      </c>
      <c r="G75" s="29" t="s">
        <v>99</v>
      </c>
      <c r="H75" s="29">
        <v>1</v>
      </c>
      <c r="I75" s="29" t="s">
        <v>98</v>
      </c>
      <c r="J75" s="29" t="s">
        <v>98</v>
      </c>
      <c r="K75" s="29" t="s">
        <v>98</v>
      </c>
      <c r="L75" s="29" t="s">
        <v>98</v>
      </c>
    </row>
    <row r="76" spans="1:12" ht="12.75" customHeight="1">
      <c r="A76" s="29" t="s">
        <v>217</v>
      </c>
      <c r="B76" s="29" t="s">
        <v>268</v>
      </c>
      <c r="C76" s="29" t="s">
        <v>269</v>
      </c>
      <c r="D76" s="29" t="s">
        <v>98</v>
      </c>
      <c r="E76" s="29" t="s">
        <v>122</v>
      </c>
      <c r="F76" s="29" t="s">
        <v>123</v>
      </c>
      <c r="G76" s="29" t="s">
        <v>99</v>
      </c>
      <c r="H76" s="29">
        <v>1</v>
      </c>
      <c r="I76" s="29" t="s">
        <v>98</v>
      </c>
      <c r="J76" s="29" t="s">
        <v>98</v>
      </c>
      <c r="K76" s="29" t="s">
        <v>98</v>
      </c>
      <c r="L76" s="29" t="s">
        <v>98</v>
      </c>
    </row>
    <row r="77" spans="1:12" ht="12.75" customHeight="1">
      <c r="A77" s="29" t="s">
        <v>217</v>
      </c>
      <c r="B77" s="29" t="s">
        <v>270</v>
      </c>
      <c r="C77" s="29" t="s">
        <v>271</v>
      </c>
      <c r="D77" s="29" t="s">
        <v>98</v>
      </c>
      <c r="E77" s="29" t="s">
        <v>122</v>
      </c>
      <c r="F77" s="29" t="s">
        <v>123</v>
      </c>
      <c r="G77" s="29" t="s">
        <v>99</v>
      </c>
      <c r="H77" s="29">
        <v>2</v>
      </c>
      <c r="I77" s="29" t="s">
        <v>98</v>
      </c>
      <c r="J77" s="29" t="s">
        <v>98</v>
      </c>
      <c r="K77" s="29" t="s">
        <v>98</v>
      </c>
      <c r="L77" s="29" t="s">
        <v>98</v>
      </c>
    </row>
    <row r="78" spans="1:12" ht="12.75" customHeight="1">
      <c r="A78" s="29" t="s">
        <v>217</v>
      </c>
      <c r="B78" s="29" t="s">
        <v>272</v>
      </c>
      <c r="C78" s="29" t="s">
        <v>273</v>
      </c>
      <c r="D78" s="29" t="s">
        <v>98</v>
      </c>
      <c r="E78" s="29" t="s">
        <v>122</v>
      </c>
      <c r="F78" s="29" t="s">
        <v>123</v>
      </c>
      <c r="G78" s="29" t="s">
        <v>99</v>
      </c>
      <c r="H78" s="29">
        <v>1</v>
      </c>
      <c r="I78" s="29" t="s">
        <v>98</v>
      </c>
      <c r="J78" s="29" t="s">
        <v>98</v>
      </c>
      <c r="K78" s="29" t="s">
        <v>98</v>
      </c>
      <c r="L78" s="29" t="s">
        <v>98</v>
      </c>
    </row>
    <row r="79" spans="1:12" ht="12.75" customHeight="1">
      <c r="A79" s="29" t="s">
        <v>217</v>
      </c>
      <c r="B79" s="29" t="s">
        <v>274</v>
      </c>
      <c r="C79" s="29" t="s">
        <v>275</v>
      </c>
      <c r="D79" s="29" t="s">
        <v>98</v>
      </c>
      <c r="E79" s="29" t="s">
        <v>122</v>
      </c>
      <c r="F79" s="29" t="s">
        <v>123</v>
      </c>
      <c r="G79" s="29" t="s">
        <v>99</v>
      </c>
      <c r="H79" s="29">
        <v>3</v>
      </c>
      <c r="I79" s="29" t="s">
        <v>98</v>
      </c>
      <c r="J79" s="29" t="s">
        <v>98</v>
      </c>
      <c r="K79" s="29" t="s">
        <v>98</v>
      </c>
      <c r="L79" s="29" t="s">
        <v>98</v>
      </c>
    </row>
    <row r="80" spans="1:12" ht="12.75" customHeight="1">
      <c r="A80" s="29" t="s">
        <v>217</v>
      </c>
      <c r="B80" s="29" t="s">
        <v>276</v>
      </c>
      <c r="C80" s="29" t="s">
        <v>277</v>
      </c>
      <c r="D80" s="29" t="s">
        <v>98</v>
      </c>
      <c r="E80" s="29" t="s">
        <v>122</v>
      </c>
      <c r="F80" s="29" t="s">
        <v>121</v>
      </c>
      <c r="G80" s="29" t="s">
        <v>99</v>
      </c>
      <c r="H80" s="29">
        <v>2</v>
      </c>
      <c r="I80" s="29" t="s">
        <v>98</v>
      </c>
      <c r="J80" s="29" t="s">
        <v>98</v>
      </c>
      <c r="K80" s="29" t="s">
        <v>98</v>
      </c>
      <c r="L80" s="29" t="s">
        <v>98</v>
      </c>
    </row>
    <row r="81" spans="1:12" ht="12.75" customHeight="1">
      <c r="A81" s="29" t="s">
        <v>217</v>
      </c>
      <c r="B81" s="29" t="s">
        <v>278</v>
      </c>
      <c r="C81" s="29" t="s">
        <v>279</v>
      </c>
      <c r="D81" s="29" t="s">
        <v>98</v>
      </c>
      <c r="E81" s="29" t="s">
        <v>122</v>
      </c>
      <c r="F81" s="29" t="s">
        <v>121</v>
      </c>
      <c r="G81" s="29" t="s">
        <v>99</v>
      </c>
      <c r="H81" s="29">
        <v>3</v>
      </c>
      <c r="I81" s="29" t="s">
        <v>98</v>
      </c>
      <c r="J81" s="29" t="s">
        <v>98</v>
      </c>
      <c r="K81" s="29" t="s">
        <v>98</v>
      </c>
      <c r="L81" s="29" t="s">
        <v>98</v>
      </c>
    </row>
    <row r="82" spans="1:12" ht="12.75" customHeight="1">
      <c r="A82" s="29" t="s">
        <v>217</v>
      </c>
      <c r="B82" s="29" t="s">
        <v>280</v>
      </c>
      <c r="C82" s="29" t="s">
        <v>281</v>
      </c>
      <c r="D82" s="29" t="s">
        <v>98</v>
      </c>
      <c r="E82" s="29" t="s">
        <v>122</v>
      </c>
      <c r="F82" s="29" t="s">
        <v>123</v>
      </c>
      <c r="G82" s="29" t="s">
        <v>99</v>
      </c>
      <c r="H82" s="29">
        <v>3</v>
      </c>
      <c r="I82" s="29" t="s">
        <v>98</v>
      </c>
      <c r="J82" s="29" t="s">
        <v>98</v>
      </c>
      <c r="K82" s="29" t="s">
        <v>98</v>
      </c>
      <c r="L82" s="29" t="s">
        <v>98</v>
      </c>
    </row>
    <row r="83" spans="1:12" ht="12.75" customHeight="1">
      <c r="A83" s="29" t="s">
        <v>217</v>
      </c>
      <c r="B83" s="29" t="s">
        <v>282</v>
      </c>
      <c r="C83" s="29" t="s">
        <v>283</v>
      </c>
      <c r="D83" s="29" t="s">
        <v>98</v>
      </c>
      <c r="E83" s="29" t="s">
        <v>122</v>
      </c>
      <c r="F83" s="29" t="s">
        <v>123</v>
      </c>
      <c r="G83" s="29" t="s">
        <v>99</v>
      </c>
      <c r="H83" s="29">
        <v>3</v>
      </c>
      <c r="I83" s="29" t="s">
        <v>98</v>
      </c>
      <c r="J83" s="29" t="s">
        <v>98</v>
      </c>
      <c r="K83" s="29" t="s">
        <v>98</v>
      </c>
      <c r="L83" s="29" t="s">
        <v>98</v>
      </c>
    </row>
    <row r="84" spans="1:12" ht="12.75" customHeight="1">
      <c r="A84" s="32" t="s">
        <v>217</v>
      </c>
      <c r="B84" s="32" t="s">
        <v>284</v>
      </c>
      <c r="C84" s="32" t="s">
        <v>285</v>
      </c>
      <c r="D84" s="32" t="s">
        <v>98</v>
      </c>
      <c r="E84" s="32" t="s">
        <v>122</v>
      </c>
      <c r="F84" s="32" t="s">
        <v>123</v>
      </c>
      <c r="G84" s="32" t="s">
        <v>99</v>
      </c>
      <c r="H84" s="32">
        <v>3</v>
      </c>
      <c r="I84" s="32" t="s">
        <v>98</v>
      </c>
      <c r="J84" s="32" t="s">
        <v>98</v>
      </c>
      <c r="K84" s="32" t="s">
        <v>98</v>
      </c>
      <c r="L84" s="32" t="s">
        <v>98</v>
      </c>
    </row>
    <row r="85" spans="1:12" ht="12.75" customHeight="1">
      <c r="A85" s="42"/>
      <c r="B85" s="68">
        <f>COUNTA(B51:B84)</f>
        <v>34</v>
      </c>
      <c r="C85" s="42"/>
      <c r="D85" s="68">
        <f>COUNTIF(D51:D84,"Yes")</f>
        <v>34</v>
      </c>
      <c r="E85" s="68"/>
      <c r="F85" s="68"/>
      <c r="G85" s="42"/>
      <c r="H85" s="42"/>
      <c r="I85" s="42"/>
      <c r="J85" s="42"/>
      <c r="K85" s="42"/>
      <c r="L85" s="42"/>
    </row>
    <row r="86" ht="12.75" customHeight="1"/>
    <row r="87" spans="1:4" ht="12.75" customHeight="1">
      <c r="A87" s="19" t="s">
        <v>109</v>
      </c>
      <c r="B87" s="19">
        <f>B24+B49+B85</f>
        <v>79</v>
      </c>
      <c r="D87" s="19">
        <f>D24+D49+D85</f>
        <v>79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Minnesota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1" topLeftCell="BM4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6" customWidth="1"/>
    <col min="2" max="2" width="7.7109375" style="6" customWidth="1"/>
    <col min="3" max="3" width="41.00390625" style="6" customWidth="1"/>
    <col min="4" max="6" width="9.28125" style="6" customWidth="1"/>
    <col min="7" max="7" width="11.00390625" style="6" customWidth="1"/>
    <col min="8" max="8" width="9.28125" style="6" customWidth="1"/>
    <col min="9" max="9" width="11.00390625" style="6" customWidth="1"/>
    <col min="10" max="16384" width="9.140625" style="6" customWidth="1"/>
  </cols>
  <sheetData>
    <row r="1" spans="1:9" s="2" customFormat="1" ht="46.5" customHeight="1">
      <c r="A1" s="3" t="s">
        <v>46</v>
      </c>
      <c r="B1" s="3" t="s">
        <v>47</v>
      </c>
      <c r="C1" s="3" t="s">
        <v>48</v>
      </c>
      <c r="D1" s="3" t="s">
        <v>49</v>
      </c>
      <c r="E1" s="3" t="s">
        <v>50</v>
      </c>
      <c r="F1" s="3" t="s">
        <v>51</v>
      </c>
      <c r="G1" s="3" t="s">
        <v>52</v>
      </c>
      <c r="H1" s="3" t="s">
        <v>71</v>
      </c>
      <c r="I1" s="3" t="s">
        <v>70</v>
      </c>
    </row>
    <row r="2" spans="1:10" ht="12.75" customHeight="1">
      <c r="A2" s="29" t="s">
        <v>126</v>
      </c>
      <c r="B2" s="91" t="s">
        <v>127</v>
      </c>
      <c r="C2" s="91" t="s">
        <v>128</v>
      </c>
      <c r="D2" s="29">
        <v>0</v>
      </c>
      <c r="E2" s="29" t="s">
        <v>125</v>
      </c>
      <c r="F2" s="29">
        <v>0</v>
      </c>
      <c r="G2" s="29" t="s">
        <v>107</v>
      </c>
      <c r="H2" s="29">
        <v>0</v>
      </c>
      <c r="I2" s="29" t="s">
        <v>107</v>
      </c>
      <c r="J2" s="28"/>
    </row>
    <row r="3" spans="1:10" ht="12.75" customHeight="1">
      <c r="A3" s="29" t="s">
        <v>126</v>
      </c>
      <c r="B3" s="91" t="s">
        <v>129</v>
      </c>
      <c r="C3" s="91" t="s">
        <v>130</v>
      </c>
      <c r="D3" s="29">
        <v>0</v>
      </c>
      <c r="E3" s="29" t="s">
        <v>125</v>
      </c>
      <c r="F3" s="29">
        <v>0</v>
      </c>
      <c r="G3" s="29" t="s">
        <v>107</v>
      </c>
      <c r="H3" s="29">
        <v>0</v>
      </c>
      <c r="I3" s="29" t="s">
        <v>107</v>
      </c>
      <c r="J3" s="28"/>
    </row>
    <row r="4" spans="1:10" ht="12.75" customHeight="1">
      <c r="A4" s="29" t="s">
        <v>126</v>
      </c>
      <c r="B4" s="91" t="s">
        <v>131</v>
      </c>
      <c r="C4" s="91" t="s">
        <v>132</v>
      </c>
      <c r="D4" s="29">
        <v>0</v>
      </c>
      <c r="E4" s="29" t="s">
        <v>125</v>
      </c>
      <c r="F4" s="29">
        <v>0</v>
      </c>
      <c r="G4" s="29" t="s">
        <v>107</v>
      </c>
      <c r="H4" s="29">
        <v>0</v>
      </c>
      <c r="I4" s="29" t="s">
        <v>107</v>
      </c>
      <c r="J4" s="28"/>
    </row>
    <row r="5" spans="1:10" ht="12.75" customHeight="1">
      <c r="A5" s="29" t="s">
        <v>126</v>
      </c>
      <c r="B5" s="29" t="s">
        <v>133</v>
      </c>
      <c r="C5" s="29" t="s">
        <v>134</v>
      </c>
      <c r="D5" s="29">
        <v>112</v>
      </c>
      <c r="E5" s="29" t="s">
        <v>286</v>
      </c>
      <c r="F5" s="29">
        <v>1</v>
      </c>
      <c r="G5" s="29" t="s">
        <v>107</v>
      </c>
      <c r="H5" s="29">
        <v>0</v>
      </c>
      <c r="I5" s="29" t="s">
        <v>107</v>
      </c>
      <c r="J5" s="28"/>
    </row>
    <row r="6" spans="1:10" ht="12.75" customHeight="1">
      <c r="A6" s="29" t="s">
        <v>126</v>
      </c>
      <c r="B6" s="91" t="s">
        <v>135</v>
      </c>
      <c r="C6" s="91" t="s">
        <v>136</v>
      </c>
      <c r="D6" s="29">
        <v>0</v>
      </c>
      <c r="E6" s="29" t="s">
        <v>125</v>
      </c>
      <c r="F6" s="29">
        <v>0</v>
      </c>
      <c r="G6" s="29" t="s">
        <v>107</v>
      </c>
      <c r="H6" s="29">
        <v>0</v>
      </c>
      <c r="I6" s="29" t="s">
        <v>107</v>
      </c>
      <c r="J6" s="28"/>
    </row>
    <row r="7" spans="1:10" ht="12.75" customHeight="1">
      <c r="A7" s="29" t="s">
        <v>126</v>
      </c>
      <c r="B7" s="91" t="s">
        <v>137</v>
      </c>
      <c r="C7" s="91" t="s">
        <v>138</v>
      </c>
      <c r="D7" s="29">
        <v>0</v>
      </c>
      <c r="E7" s="29" t="s">
        <v>125</v>
      </c>
      <c r="F7" s="29">
        <v>0</v>
      </c>
      <c r="G7" s="29" t="s">
        <v>107</v>
      </c>
      <c r="H7" s="29">
        <v>0</v>
      </c>
      <c r="I7" s="29" t="s">
        <v>107</v>
      </c>
      <c r="J7" s="28"/>
    </row>
    <row r="8" spans="1:10" ht="12.75" customHeight="1">
      <c r="A8" s="29" t="s">
        <v>126</v>
      </c>
      <c r="B8" s="29" t="s">
        <v>139</v>
      </c>
      <c r="C8" s="29" t="s">
        <v>140</v>
      </c>
      <c r="D8" s="29">
        <v>112</v>
      </c>
      <c r="E8" s="29" t="s">
        <v>286</v>
      </c>
      <c r="F8" s="29">
        <v>1</v>
      </c>
      <c r="G8" s="29" t="s">
        <v>107</v>
      </c>
      <c r="H8" s="29">
        <v>0</v>
      </c>
      <c r="I8" s="29" t="s">
        <v>107</v>
      </c>
      <c r="J8" s="28"/>
    </row>
    <row r="9" spans="1:10" ht="12.75" customHeight="1">
      <c r="A9" s="29" t="s">
        <v>126</v>
      </c>
      <c r="B9" s="29" t="s">
        <v>141</v>
      </c>
      <c r="C9" s="29" t="s">
        <v>142</v>
      </c>
      <c r="D9" s="29">
        <v>112</v>
      </c>
      <c r="E9" s="29" t="s">
        <v>286</v>
      </c>
      <c r="F9" s="29">
        <v>1</v>
      </c>
      <c r="G9" s="29" t="s">
        <v>107</v>
      </c>
      <c r="H9" s="29">
        <v>0</v>
      </c>
      <c r="I9" s="29" t="s">
        <v>107</v>
      </c>
      <c r="J9" s="28"/>
    </row>
    <row r="10" spans="1:10" ht="12.75" customHeight="1">
      <c r="A10" s="29" t="s">
        <v>126</v>
      </c>
      <c r="B10" s="29" t="s">
        <v>143</v>
      </c>
      <c r="C10" s="29" t="s">
        <v>144</v>
      </c>
      <c r="D10" s="29">
        <v>112</v>
      </c>
      <c r="E10" s="29" t="s">
        <v>286</v>
      </c>
      <c r="F10" s="29">
        <v>1</v>
      </c>
      <c r="G10" s="29" t="s">
        <v>107</v>
      </c>
      <c r="H10" s="29">
        <v>0</v>
      </c>
      <c r="I10" s="29" t="s">
        <v>107</v>
      </c>
      <c r="J10" s="28"/>
    </row>
    <row r="11" spans="1:10" ht="12.75" customHeight="1">
      <c r="A11" s="29" t="s">
        <v>126</v>
      </c>
      <c r="B11" s="29" t="s">
        <v>145</v>
      </c>
      <c r="C11" s="29" t="s">
        <v>146</v>
      </c>
      <c r="D11" s="29">
        <v>112</v>
      </c>
      <c r="E11" s="29" t="s">
        <v>286</v>
      </c>
      <c r="F11" s="29">
        <v>1</v>
      </c>
      <c r="G11" s="29" t="s">
        <v>107</v>
      </c>
      <c r="H11" s="29">
        <v>0</v>
      </c>
      <c r="I11" s="29" t="s">
        <v>107</v>
      </c>
      <c r="J11" s="28"/>
    </row>
    <row r="12" spans="1:10" ht="12.75" customHeight="1">
      <c r="A12" s="29" t="s">
        <v>126</v>
      </c>
      <c r="B12" s="91" t="s">
        <v>147</v>
      </c>
      <c r="C12" s="91" t="s">
        <v>148</v>
      </c>
      <c r="D12" s="29">
        <v>0</v>
      </c>
      <c r="E12" s="29" t="s">
        <v>125</v>
      </c>
      <c r="F12" s="29">
        <v>0</v>
      </c>
      <c r="G12" s="29" t="s">
        <v>107</v>
      </c>
      <c r="H12" s="29">
        <v>0</v>
      </c>
      <c r="I12" s="29" t="s">
        <v>107</v>
      </c>
      <c r="J12" s="28"/>
    </row>
    <row r="13" spans="1:10" ht="12.75" customHeight="1">
      <c r="A13" s="29" t="s">
        <v>126</v>
      </c>
      <c r="B13" s="91" t="s">
        <v>149</v>
      </c>
      <c r="C13" s="91" t="s">
        <v>150</v>
      </c>
      <c r="D13" s="29">
        <v>0</v>
      </c>
      <c r="E13" s="29" t="s">
        <v>125</v>
      </c>
      <c r="F13" s="29">
        <v>0</v>
      </c>
      <c r="G13" s="29" t="s">
        <v>107</v>
      </c>
      <c r="H13" s="29">
        <v>0</v>
      </c>
      <c r="I13" s="29" t="s">
        <v>107</v>
      </c>
      <c r="J13" s="28"/>
    </row>
    <row r="14" spans="1:10" ht="12.75" customHeight="1">
      <c r="A14" s="29" t="s">
        <v>126</v>
      </c>
      <c r="B14" s="91" t="s">
        <v>151</v>
      </c>
      <c r="C14" s="91" t="s">
        <v>152</v>
      </c>
      <c r="D14" s="29">
        <v>0</v>
      </c>
      <c r="E14" s="29" t="s">
        <v>125</v>
      </c>
      <c r="F14" s="29">
        <v>0</v>
      </c>
      <c r="G14" s="29" t="s">
        <v>107</v>
      </c>
      <c r="H14" s="29">
        <v>0</v>
      </c>
      <c r="I14" s="29" t="s">
        <v>107</v>
      </c>
      <c r="J14" s="28"/>
    </row>
    <row r="15" spans="1:10" ht="12.75" customHeight="1">
      <c r="A15" s="29" t="s">
        <v>126</v>
      </c>
      <c r="B15" s="29" t="s">
        <v>153</v>
      </c>
      <c r="C15" s="29" t="s">
        <v>154</v>
      </c>
      <c r="D15" s="29">
        <v>112</v>
      </c>
      <c r="E15" s="29" t="s">
        <v>286</v>
      </c>
      <c r="F15" s="29">
        <v>1</v>
      </c>
      <c r="G15" s="29" t="s">
        <v>107</v>
      </c>
      <c r="H15" s="29">
        <v>0</v>
      </c>
      <c r="I15" s="29" t="s">
        <v>107</v>
      </c>
      <c r="J15" s="28"/>
    </row>
    <row r="16" spans="1:10" ht="12.75" customHeight="1">
      <c r="A16" s="29" t="s">
        <v>126</v>
      </c>
      <c r="B16" s="29" t="s">
        <v>155</v>
      </c>
      <c r="C16" s="29" t="s">
        <v>156</v>
      </c>
      <c r="D16" s="29">
        <v>112</v>
      </c>
      <c r="E16" s="29" t="s">
        <v>286</v>
      </c>
      <c r="F16" s="29">
        <v>1</v>
      </c>
      <c r="G16" s="29" t="s">
        <v>107</v>
      </c>
      <c r="H16" s="29">
        <v>0</v>
      </c>
      <c r="I16" s="29" t="s">
        <v>107</v>
      </c>
      <c r="J16" s="28"/>
    </row>
    <row r="17" spans="1:10" ht="12.75" customHeight="1">
      <c r="A17" s="29" t="s">
        <v>126</v>
      </c>
      <c r="B17" s="29" t="s">
        <v>157</v>
      </c>
      <c r="C17" s="29" t="s">
        <v>158</v>
      </c>
      <c r="D17" s="29">
        <v>112</v>
      </c>
      <c r="E17" s="29" t="s">
        <v>286</v>
      </c>
      <c r="F17" s="29">
        <v>1</v>
      </c>
      <c r="G17" s="29" t="s">
        <v>107</v>
      </c>
      <c r="H17" s="29">
        <v>0</v>
      </c>
      <c r="I17" s="29" t="s">
        <v>107</v>
      </c>
      <c r="J17" s="28"/>
    </row>
    <row r="18" spans="1:10" ht="12.75" customHeight="1">
      <c r="A18" s="29" t="s">
        <v>126</v>
      </c>
      <c r="B18" s="91" t="s">
        <v>159</v>
      </c>
      <c r="C18" s="91" t="s">
        <v>160</v>
      </c>
      <c r="D18" s="29">
        <v>0</v>
      </c>
      <c r="E18" s="29" t="s">
        <v>125</v>
      </c>
      <c r="F18" s="29">
        <v>0</v>
      </c>
      <c r="G18" s="29" t="s">
        <v>107</v>
      </c>
      <c r="H18" s="29">
        <v>0</v>
      </c>
      <c r="I18" s="29" t="s">
        <v>107</v>
      </c>
      <c r="J18" s="28"/>
    </row>
    <row r="19" spans="1:10" ht="12.75" customHeight="1">
      <c r="A19" s="29" t="s">
        <v>126</v>
      </c>
      <c r="B19" s="91" t="s">
        <v>161</v>
      </c>
      <c r="C19" s="91" t="s">
        <v>162</v>
      </c>
      <c r="D19" s="29">
        <v>0</v>
      </c>
      <c r="E19" s="29" t="s">
        <v>125</v>
      </c>
      <c r="F19" s="29">
        <v>0</v>
      </c>
      <c r="G19" s="29" t="s">
        <v>107</v>
      </c>
      <c r="H19" s="29">
        <v>0</v>
      </c>
      <c r="I19" s="29" t="s">
        <v>107</v>
      </c>
      <c r="J19" s="28"/>
    </row>
    <row r="20" spans="1:10" ht="12.75" customHeight="1">
      <c r="A20" s="29" t="s">
        <v>126</v>
      </c>
      <c r="B20" s="29" t="s">
        <v>163</v>
      </c>
      <c r="C20" s="29" t="s">
        <v>164</v>
      </c>
      <c r="D20" s="29">
        <v>112</v>
      </c>
      <c r="E20" s="29" t="s">
        <v>286</v>
      </c>
      <c r="F20" s="29">
        <v>1</v>
      </c>
      <c r="G20" s="29" t="s">
        <v>107</v>
      </c>
      <c r="H20" s="29">
        <v>0</v>
      </c>
      <c r="I20" s="29" t="s">
        <v>107</v>
      </c>
      <c r="J20" s="28"/>
    </row>
    <row r="21" spans="1:10" ht="12.75" customHeight="1">
      <c r="A21" s="29" t="s">
        <v>126</v>
      </c>
      <c r="B21" s="29" t="s">
        <v>165</v>
      </c>
      <c r="C21" s="29" t="s">
        <v>166</v>
      </c>
      <c r="D21" s="29">
        <v>112</v>
      </c>
      <c r="E21" s="29" t="s">
        <v>286</v>
      </c>
      <c r="F21" s="29">
        <v>1</v>
      </c>
      <c r="G21" s="29" t="s">
        <v>107</v>
      </c>
      <c r="H21" s="29">
        <v>0</v>
      </c>
      <c r="I21" s="29" t="s">
        <v>107</v>
      </c>
      <c r="J21" s="28"/>
    </row>
    <row r="22" spans="1:10" ht="12.75" customHeight="1">
      <c r="A22" s="29" t="s">
        <v>126</v>
      </c>
      <c r="B22" s="29" t="s">
        <v>167</v>
      </c>
      <c r="C22" s="29" t="s">
        <v>168</v>
      </c>
      <c r="D22" s="29">
        <v>112</v>
      </c>
      <c r="E22" s="29" t="s">
        <v>286</v>
      </c>
      <c r="F22" s="29">
        <v>1</v>
      </c>
      <c r="G22" s="29" t="s">
        <v>107</v>
      </c>
      <c r="H22" s="29">
        <v>0</v>
      </c>
      <c r="I22" s="29" t="s">
        <v>107</v>
      </c>
      <c r="J22" s="28"/>
    </row>
    <row r="23" spans="1:10" ht="12.75" customHeight="1">
      <c r="A23" s="32" t="s">
        <v>126</v>
      </c>
      <c r="B23" s="95" t="s">
        <v>169</v>
      </c>
      <c r="C23" s="95" t="s">
        <v>170</v>
      </c>
      <c r="D23" s="32">
        <v>0</v>
      </c>
      <c r="E23" s="32" t="s">
        <v>125</v>
      </c>
      <c r="F23" s="32">
        <v>0</v>
      </c>
      <c r="G23" s="32" t="s">
        <v>107</v>
      </c>
      <c r="H23" s="32">
        <v>0</v>
      </c>
      <c r="I23" s="32" t="s">
        <v>107</v>
      </c>
      <c r="J23" s="28"/>
    </row>
    <row r="24" spans="1:10" ht="12.75" customHeight="1">
      <c r="A24" s="42"/>
      <c r="B24" s="68">
        <f>COUNTA(B2:B23)</f>
        <v>22</v>
      </c>
      <c r="C24" s="68"/>
      <c r="D24" s="68"/>
      <c r="E24" s="68"/>
      <c r="F24" s="68">
        <f>COUNTIF(F2:F23,"&gt;0")</f>
        <v>11</v>
      </c>
      <c r="G24" s="68"/>
      <c r="H24" s="42"/>
      <c r="I24" s="42"/>
      <c r="J24" s="42"/>
    </row>
    <row r="25" spans="1:10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2.75" customHeight="1">
      <c r="A26" s="29" t="s">
        <v>171</v>
      </c>
      <c r="B26" s="29" t="s">
        <v>172</v>
      </c>
      <c r="C26" s="29" t="s">
        <v>173</v>
      </c>
      <c r="D26" s="29">
        <v>112</v>
      </c>
      <c r="E26" s="29" t="s">
        <v>286</v>
      </c>
      <c r="F26" s="29">
        <v>1</v>
      </c>
      <c r="G26" s="29" t="s">
        <v>107</v>
      </c>
      <c r="H26" s="29">
        <v>0</v>
      </c>
      <c r="I26" s="29" t="s">
        <v>107</v>
      </c>
      <c r="J26" s="28"/>
    </row>
    <row r="27" spans="1:10" ht="12.75" customHeight="1">
      <c r="A27" s="29" t="s">
        <v>171</v>
      </c>
      <c r="B27" s="91" t="s">
        <v>174</v>
      </c>
      <c r="C27" s="91" t="s">
        <v>175</v>
      </c>
      <c r="D27" s="29">
        <v>0</v>
      </c>
      <c r="E27" s="29" t="s">
        <v>125</v>
      </c>
      <c r="F27" s="29">
        <v>0</v>
      </c>
      <c r="G27" s="29" t="s">
        <v>107</v>
      </c>
      <c r="H27" s="29">
        <v>0</v>
      </c>
      <c r="I27" s="29" t="s">
        <v>107</v>
      </c>
      <c r="J27" s="28"/>
    </row>
    <row r="28" spans="1:10" ht="12.75" customHeight="1">
      <c r="A28" s="29" t="s">
        <v>171</v>
      </c>
      <c r="B28" s="29" t="s">
        <v>176</v>
      </c>
      <c r="C28" s="29" t="s">
        <v>177</v>
      </c>
      <c r="D28" s="29">
        <v>112</v>
      </c>
      <c r="E28" s="29" t="s">
        <v>286</v>
      </c>
      <c r="F28" s="29">
        <v>1</v>
      </c>
      <c r="G28" s="29" t="s">
        <v>107</v>
      </c>
      <c r="H28" s="29">
        <v>0</v>
      </c>
      <c r="I28" s="29" t="s">
        <v>107</v>
      </c>
      <c r="J28" s="28"/>
    </row>
    <row r="29" spans="1:10" ht="12.75" customHeight="1">
      <c r="A29" s="29" t="s">
        <v>171</v>
      </c>
      <c r="B29" s="29" t="s">
        <v>178</v>
      </c>
      <c r="C29" s="29" t="s">
        <v>179</v>
      </c>
      <c r="D29" s="29">
        <v>112</v>
      </c>
      <c r="E29" s="29" t="s">
        <v>286</v>
      </c>
      <c r="F29" s="29">
        <v>1</v>
      </c>
      <c r="G29" s="29" t="s">
        <v>107</v>
      </c>
      <c r="H29" s="29">
        <v>0</v>
      </c>
      <c r="I29" s="29" t="s">
        <v>107</v>
      </c>
      <c r="J29" s="28"/>
    </row>
    <row r="30" spans="1:10" ht="12.75" customHeight="1">
      <c r="A30" s="29" t="s">
        <v>171</v>
      </c>
      <c r="B30" s="29" t="s">
        <v>180</v>
      </c>
      <c r="C30" s="29" t="s">
        <v>181</v>
      </c>
      <c r="D30" s="29">
        <v>112</v>
      </c>
      <c r="E30" s="29" t="s">
        <v>286</v>
      </c>
      <c r="F30" s="29">
        <v>1</v>
      </c>
      <c r="G30" s="29" t="s">
        <v>107</v>
      </c>
      <c r="H30" s="29">
        <v>0</v>
      </c>
      <c r="I30" s="29" t="s">
        <v>107</v>
      </c>
      <c r="J30" s="28"/>
    </row>
    <row r="31" spans="1:10" ht="12.75" customHeight="1">
      <c r="A31" s="29" t="s">
        <v>171</v>
      </c>
      <c r="B31" s="29" t="s">
        <v>182</v>
      </c>
      <c r="C31" s="29" t="s">
        <v>183</v>
      </c>
      <c r="D31" s="29">
        <v>112</v>
      </c>
      <c r="E31" s="29" t="s">
        <v>286</v>
      </c>
      <c r="F31" s="29">
        <v>1</v>
      </c>
      <c r="G31" s="29" t="s">
        <v>107</v>
      </c>
      <c r="H31" s="29">
        <v>0</v>
      </c>
      <c r="I31" s="29" t="s">
        <v>107</v>
      </c>
      <c r="J31" s="28"/>
    </row>
    <row r="32" spans="1:10" ht="12.75" customHeight="1">
      <c r="A32" s="29" t="s">
        <v>171</v>
      </c>
      <c r="B32" s="91" t="s">
        <v>184</v>
      </c>
      <c r="C32" s="91" t="s">
        <v>185</v>
      </c>
      <c r="D32" s="29">
        <v>0</v>
      </c>
      <c r="E32" s="29" t="s">
        <v>125</v>
      </c>
      <c r="F32" s="29">
        <v>0</v>
      </c>
      <c r="G32" s="29" t="s">
        <v>107</v>
      </c>
      <c r="H32" s="29">
        <v>0</v>
      </c>
      <c r="I32" s="29" t="s">
        <v>107</v>
      </c>
      <c r="J32" s="28"/>
    </row>
    <row r="33" spans="1:10" ht="12.75" customHeight="1">
      <c r="A33" s="29" t="s">
        <v>171</v>
      </c>
      <c r="B33" s="91" t="s">
        <v>186</v>
      </c>
      <c r="C33" s="91" t="s">
        <v>187</v>
      </c>
      <c r="D33" s="29">
        <v>0</v>
      </c>
      <c r="E33" s="29" t="s">
        <v>125</v>
      </c>
      <c r="F33" s="29">
        <v>0</v>
      </c>
      <c r="G33" s="29" t="s">
        <v>107</v>
      </c>
      <c r="H33" s="29">
        <v>0</v>
      </c>
      <c r="I33" s="29" t="s">
        <v>107</v>
      </c>
      <c r="J33" s="28"/>
    </row>
    <row r="34" spans="1:10" ht="12.75" customHeight="1">
      <c r="A34" s="29" t="s">
        <v>171</v>
      </c>
      <c r="B34" s="29" t="s">
        <v>188</v>
      </c>
      <c r="C34" s="29" t="s">
        <v>189</v>
      </c>
      <c r="D34" s="29">
        <v>112</v>
      </c>
      <c r="E34" s="29" t="s">
        <v>286</v>
      </c>
      <c r="F34" s="29">
        <v>1</v>
      </c>
      <c r="G34" s="29" t="s">
        <v>107</v>
      </c>
      <c r="H34" s="29">
        <v>0</v>
      </c>
      <c r="I34" s="29" t="s">
        <v>107</v>
      </c>
      <c r="J34" s="28"/>
    </row>
    <row r="35" spans="1:10" ht="12.75" customHeight="1">
      <c r="A35" s="29" t="s">
        <v>171</v>
      </c>
      <c r="B35" s="91" t="s">
        <v>190</v>
      </c>
      <c r="C35" s="91" t="s">
        <v>191</v>
      </c>
      <c r="D35" s="29">
        <v>0</v>
      </c>
      <c r="E35" s="29" t="s">
        <v>125</v>
      </c>
      <c r="F35" s="29">
        <v>0</v>
      </c>
      <c r="G35" s="29" t="s">
        <v>107</v>
      </c>
      <c r="H35" s="29">
        <v>0</v>
      </c>
      <c r="I35" s="29" t="s">
        <v>107</v>
      </c>
      <c r="J35" s="28"/>
    </row>
    <row r="36" spans="1:10" ht="12.75" customHeight="1">
      <c r="A36" s="29" t="s">
        <v>171</v>
      </c>
      <c r="B36" s="91" t="s">
        <v>192</v>
      </c>
      <c r="C36" s="91" t="s">
        <v>124</v>
      </c>
      <c r="D36" s="29">
        <v>0</v>
      </c>
      <c r="E36" s="29" t="s">
        <v>125</v>
      </c>
      <c r="F36" s="29">
        <v>0</v>
      </c>
      <c r="G36" s="29" t="s">
        <v>107</v>
      </c>
      <c r="H36" s="29">
        <v>0</v>
      </c>
      <c r="I36" s="29" t="s">
        <v>107</v>
      </c>
      <c r="J36" s="28"/>
    </row>
    <row r="37" spans="1:10" ht="12.75" customHeight="1">
      <c r="A37" s="29" t="s">
        <v>171</v>
      </c>
      <c r="B37" s="91" t="s">
        <v>193</v>
      </c>
      <c r="C37" s="91" t="s">
        <v>194</v>
      </c>
      <c r="D37" s="29">
        <v>0</v>
      </c>
      <c r="E37" s="29" t="s">
        <v>125</v>
      </c>
      <c r="F37" s="29">
        <v>0</v>
      </c>
      <c r="G37" s="29" t="s">
        <v>107</v>
      </c>
      <c r="H37" s="29">
        <v>0</v>
      </c>
      <c r="I37" s="29" t="s">
        <v>107</v>
      </c>
      <c r="J37" s="42"/>
    </row>
    <row r="38" spans="1:10" ht="12.75" customHeight="1">
      <c r="A38" s="29" t="s">
        <v>171</v>
      </c>
      <c r="B38" s="91" t="s">
        <v>195</v>
      </c>
      <c r="C38" s="91" t="s">
        <v>196</v>
      </c>
      <c r="D38" s="29">
        <v>0</v>
      </c>
      <c r="E38" s="29" t="s">
        <v>125</v>
      </c>
      <c r="F38" s="29">
        <v>0</v>
      </c>
      <c r="G38" s="29" t="s">
        <v>107</v>
      </c>
      <c r="H38" s="29">
        <v>0</v>
      </c>
      <c r="I38" s="29" t="s">
        <v>107</v>
      </c>
      <c r="J38" s="42"/>
    </row>
    <row r="39" spans="1:10" ht="12.75" customHeight="1">
      <c r="A39" s="29" t="s">
        <v>171</v>
      </c>
      <c r="B39" s="91" t="s">
        <v>197</v>
      </c>
      <c r="C39" s="91" t="s">
        <v>198</v>
      </c>
      <c r="D39" s="29">
        <v>0</v>
      </c>
      <c r="E39" s="29" t="s">
        <v>125</v>
      </c>
      <c r="F39" s="29">
        <v>0</v>
      </c>
      <c r="G39" s="29" t="s">
        <v>107</v>
      </c>
      <c r="H39" s="29">
        <v>0</v>
      </c>
      <c r="I39" s="29" t="s">
        <v>107</v>
      </c>
      <c r="J39" s="28"/>
    </row>
    <row r="40" spans="1:10" ht="12.75" customHeight="1">
      <c r="A40" s="29" t="s">
        <v>171</v>
      </c>
      <c r="B40" s="91" t="s">
        <v>199</v>
      </c>
      <c r="C40" s="91" t="s">
        <v>200</v>
      </c>
      <c r="D40" s="29">
        <v>0</v>
      </c>
      <c r="E40" s="29" t="s">
        <v>125</v>
      </c>
      <c r="F40" s="29">
        <v>0</v>
      </c>
      <c r="G40" s="29" t="s">
        <v>107</v>
      </c>
      <c r="H40" s="29">
        <v>0</v>
      </c>
      <c r="I40" s="29" t="s">
        <v>107</v>
      </c>
      <c r="J40" s="28"/>
    </row>
    <row r="41" spans="1:10" ht="12.75" customHeight="1">
      <c r="A41" s="29" t="s">
        <v>171</v>
      </c>
      <c r="B41" s="29" t="s">
        <v>201</v>
      </c>
      <c r="C41" s="29" t="s">
        <v>202</v>
      </c>
      <c r="D41" s="29">
        <v>112</v>
      </c>
      <c r="E41" s="29" t="s">
        <v>286</v>
      </c>
      <c r="F41" s="29">
        <v>1</v>
      </c>
      <c r="G41" s="29" t="s">
        <v>107</v>
      </c>
      <c r="H41" s="29">
        <v>0</v>
      </c>
      <c r="I41" s="29" t="s">
        <v>107</v>
      </c>
      <c r="J41" s="28"/>
    </row>
    <row r="42" spans="1:10" ht="12.75" customHeight="1">
      <c r="A42" s="29" t="s">
        <v>171</v>
      </c>
      <c r="B42" s="29" t="s">
        <v>203</v>
      </c>
      <c r="C42" s="29" t="s">
        <v>204</v>
      </c>
      <c r="D42" s="29">
        <v>112</v>
      </c>
      <c r="E42" s="29" t="s">
        <v>286</v>
      </c>
      <c r="F42" s="29">
        <v>1</v>
      </c>
      <c r="G42" s="29" t="s">
        <v>107</v>
      </c>
      <c r="H42" s="29">
        <v>0</v>
      </c>
      <c r="I42" s="29" t="s">
        <v>107</v>
      </c>
      <c r="J42" s="28"/>
    </row>
    <row r="43" spans="1:10" ht="12.75" customHeight="1">
      <c r="A43" s="29" t="s">
        <v>171</v>
      </c>
      <c r="B43" s="29" t="s">
        <v>205</v>
      </c>
      <c r="C43" s="29" t="s">
        <v>206</v>
      </c>
      <c r="D43" s="29">
        <v>112</v>
      </c>
      <c r="E43" s="29" t="s">
        <v>286</v>
      </c>
      <c r="F43" s="29">
        <v>1</v>
      </c>
      <c r="G43" s="29" t="s">
        <v>107</v>
      </c>
      <c r="H43" s="29">
        <v>0</v>
      </c>
      <c r="I43" s="29" t="s">
        <v>107</v>
      </c>
      <c r="J43" s="28"/>
    </row>
    <row r="44" spans="1:10" ht="12.75" customHeight="1">
      <c r="A44" s="29" t="s">
        <v>171</v>
      </c>
      <c r="B44" s="91" t="s">
        <v>207</v>
      </c>
      <c r="C44" s="91" t="s">
        <v>208</v>
      </c>
      <c r="D44" s="29">
        <v>0</v>
      </c>
      <c r="E44" s="29" t="s">
        <v>125</v>
      </c>
      <c r="F44" s="29">
        <v>0</v>
      </c>
      <c r="G44" s="29" t="s">
        <v>107</v>
      </c>
      <c r="H44" s="29">
        <v>0</v>
      </c>
      <c r="I44" s="29" t="s">
        <v>107</v>
      </c>
      <c r="J44" s="28"/>
    </row>
    <row r="45" spans="1:10" ht="12.75" customHeight="1">
      <c r="A45" s="29" t="s">
        <v>171</v>
      </c>
      <c r="B45" s="91" t="s">
        <v>209</v>
      </c>
      <c r="C45" s="91" t="s">
        <v>210</v>
      </c>
      <c r="D45" s="29">
        <v>0</v>
      </c>
      <c r="E45" s="29" t="s">
        <v>125</v>
      </c>
      <c r="F45" s="29">
        <v>0</v>
      </c>
      <c r="G45" s="29" t="s">
        <v>107</v>
      </c>
      <c r="H45" s="29">
        <v>0</v>
      </c>
      <c r="I45" s="29" t="s">
        <v>107</v>
      </c>
      <c r="J45" s="28"/>
    </row>
    <row r="46" spans="1:10" ht="12.75" customHeight="1">
      <c r="A46" s="29" t="s">
        <v>171</v>
      </c>
      <c r="B46" s="29" t="s">
        <v>211</v>
      </c>
      <c r="C46" s="29" t="s">
        <v>212</v>
      </c>
      <c r="D46" s="29">
        <v>112</v>
      </c>
      <c r="E46" s="29" t="s">
        <v>286</v>
      </c>
      <c r="F46" s="29">
        <v>1</v>
      </c>
      <c r="G46" s="29" t="s">
        <v>107</v>
      </c>
      <c r="H46" s="29">
        <v>0</v>
      </c>
      <c r="I46" s="29" t="s">
        <v>107</v>
      </c>
      <c r="J46" s="28"/>
    </row>
    <row r="47" spans="1:10" ht="12.75" customHeight="1">
      <c r="A47" s="29" t="s">
        <v>171</v>
      </c>
      <c r="B47" s="29" t="s">
        <v>213</v>
      </c>
      <c r="C47" s="29" t="s">
        <v>214</v>
      </c>
      <c r="D47" s="29">
        <v>112</v>
      </c>
      <c r="E47" s="29" t="s">
        <v>286</v>
      </c>
      <c r="F47" s="29">
        <v>1</v>
      </c>
      <c r="G47" s="29" t="s">
        <v>107</v>
      </c>
      <c r="H47" s="29">
        <v>0</v>
      </c>
      <c r="I47" s="29" t="s">
        <v>107</v>
      </c>
      <c r="J47" s="28"/>
    </row>
    <row r="48" spans="1:10" ht="12.75" customHeight="1">
      <c r="A48" s="32" t="s">
        <v>171</v>
      </c>
      <c r="B48" s="95" t="s">
        <v>215</v>
      </c>
      <c r="C48" s="95" t="s">
        <v>216</v>
      </c>
      <c r="D48" s="32">
        <v>0</v>
      </c>
      <c r="E48" s="32" t="s">
        <v>125</v>
      </c>
      <c r="F48" s="32">
        <v>0</v>
      </c>
      <c r="G48" s="32" t="s">
        <v>107</v>
      </c>
      <c r="H48" s="32">
        <v>0</v>
      </c>
      <c r="I48" s="32" t="s">
        <v>107</v>
      </c>
      <c r="J48" s="28"/>
    </row>
    <row r="49" spans="1:10" ht="12.75" customHeight="1">
      <c r="A49" s="42"/>
      <c r="B49" s="68">
        <f>COUNTA(B26:B48)</f>
        <v>23</v>
      </c>
      <c r="C49" s="68"/>
      <c r="D49" s="68"/>
      <c r="E49" s="68"/>
      <c r="F49" s="68">
        <f>COUNTIF(F26:F48,"&gt;0")</f>
        <v>11</v>
      </c>
      <c r="G49" s="68"/>
      <c r="H49" s="42"/>
      <c r="I49" s="42"/>
      <c r="J49" s="42"/>
    </row>
    <row r="50" spans="1:10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 customHeight="1">
      <c r="A51" s="29" t="s">
        <v>217</v>
      </c>
      <c r="B51" s="29" t="s">
        <v>218</v>
      </c>
      <c r="C51" s="29" t="s">
        <v>219</v>
      </c>
      <c r="D51" s="29">
        <v>112</v>
      </c>
      <c r="E51" s="29" t="s">
        <v>286</v>
      </c>
      <c r="F51" s="29">
        <v>1</v>
      </c>
      <c r="G51" s="29" t="s">
        <v>107</v>
      </c>
      <c r="H51" s="29">
        <v>0</v>
      </c>
      <c r="I51" s="29" t="s">
        <v>107</v>
      </c>
      <c r="J51" s="28"/>
    </row>
    <row r="52" spans="1:10" ht="12.75" customHeight="1">
      <c r="A52" s="29" t="s">
        <v>217</v>
      </c>
      <c r="B52" s="91" t="s">
        <v>220</v>
      </c>
      <c r="C52" s="91" t="s">
        <v>221</v>
      </c>
      <c r="D52" s="29">
        <v>0</v>
      </c>
      <c r="E52" s="29" t="s">
        <v>125</v>
      </c>
      <c r="F52" s="29">
        <v>0</v>
      </c>
      <c r="G52" s="29" t="s">
        <v>107</v>
      </c>
      <c r="H52" s="29">
        <v>0</v>
      </c>
      <c r="I52" s="29" t="s">
        <v>107</v>
      </c>
      <c r="J52" s="28"/>
    </row>
    <row r="53" spans="1:10" ht="12.75" customHeight="1">
      <c r="A53" s="29" t="s">
        <v>217</v>
      </c>
      <c r="B53" s="91" t="s">
        <v>222</v>
      </c>
      <c r="C53" s="91" t="s">
        <v>223</v>
      </c>
      <c r="D53" s="29">
        <v>0</v>
      </c>
      <c r="E53" s="29" t="s">
        <v>125</v>
      </c>
      <c r="F53" s="29">
        <v>0</v>
      </c>
      <c r="G53" s="29" t="s">
        <v>107</v>
      </c>
      <c r="H53" s="29">
        <v>0</v>
      </c>
      <c r="I53" s="29" t="s">
        <v>107</v>
      </c>
      <c r="J53" s="28"/>
    </row>
    <row r="54" spans="1:10" ht="12.75" customHeight="1">
      <c r="A54" s="29" t="s">
        <v>217</v>
      </c>
      <c r="B54" s="29" t="s">
        <v>224</v>
      </c>
      <c r="C54" s="29" t="s">
        <v>225</v>
      </c>
      <c r="D54" s="29">
        <v>112</v>
      </c>
      <c r="E54" s="29" t="s">
        <v>286</v>
      </c>
      <c r="F54" s="29">
        <v>1</v>
      </c>
      <c r="G54" s="29" t="s">
        <v>107</v>
      </c>
      <c r="H54" s="29">
        <v>0</v>
      </c>
      <c r="I54" s="29" t="s">
        <v>107</v>
      </c>
      <c r="J54" s="28"/>
    </row>
    <row r="55" spans="1:10" ht="12.75" customHeight="1">
      <c r="A55" s="29" t="s">
        <v>217</v>
      </c>
      <c r="B55" s="29" t="s">
        <v>226</v>
      </c>
      <c r="C55" s="29" t="s">
        <v>227</v>
      </c>
      <c r="D55" s="29">
        <v>112</v>
      </c>
      <c r="E55" s="29" t="s">
        <v>286</v>
      </c>
      <c r="F55" s="29">
        <v>1</v>
      </c>
      <c r="G55" s="29" t="s">
        <v>107</v>
      </c>
      <c r="H55" s="29">
        <v>0</v>
      </c>
      <c r="I55" s="29" t="s">
        <v>107</v>
      </c>
      <c r="J55" s="28"/>
    </row>
    <row r="56" spans="1:10" ht="12.75" customHeight="1">
      <c r="A56" s="29" t="s">
        <v>217</v>
      </c>
      <c r="B56" s="29" t="s">
        <v>228</v>
      </c>
      <c r="C56" s="29" t="s">
        <v>229</v>
      </c>
      <c r="D56" s="29">
        <v>175</v>
      </c>
      <c r="E56" s="29" t="s">
        <v>286</v>
      </c>
      <c r="F56" s="29">
        <v>2</v>
      </c>
      <c r="G56" s="29" t="s">
        <v>107</v>
      </c>
      <c r="H56" s="29">
        <v>0</v>
      </c>
      <c r="I56" s="29" t="s">
        <v>107</v>
      </c>
      <c r="J56" s="28"/>
    </row>
    <row r="57" spans="1:10" ht="12.75" customHeight="1">
      <c r="A57" s="29" t="s">
        <v>217</v>
      </c>
      <c r="B57" s="29" t="s">
        <v>230</v>
      </c>
      <c r="C57" s="29" t="s">
        <v>231</v>
      </c>
      <c r="D57" s="29">
        <v>112</v>
      </c>
      <c r="E57" s="29" t="s">
        <v>286</v>
      </c>
      <c r="F57" s="29">
        <v>1</v>
      </c>
      <c r="G57" s="29" t="s">
        <v>107</v>
      </c>
      <c r="H57" s="29">
        <v>0</v>
      </c>
      <c r="I57" s="29" t="s">
        <v>107</v>
      </c>
      <c r="J57" s="28"/>
    </row>
    <row r="58" spans="1:10" ht="12.75" customHeight="1">
      <c r="A58" s="29" t="s">
        <v>217</v>
      </c>
      <c r="B58" s="29" t="s">
        <v>232</v>
      </c>
      <c r="C58" s="29" t="s">
        <v>233</v>
      </c>
      <c r="D58" s="29">
        <v>112</v>
      </c>
      <c r="E58" s="29" t="s">
        <v>286</v>
      </c>
      <c r="F58" s="29">
        <v>1</v>
      </c>
      <c r="G58" s="29" t="s">
        <v>107</v>
      </c>
      <c r="H58" s="29">
        <v>0</v>
      </c>
      <c r="I58" s="29" t="s">
        <v>107</v>
      </c>
      <c r="J58" s="28"/>
    </row>
    <row r="59" spans="1:10" ht="12.75" customHeight="1">
      <c r="A59" s="29" t="s">
        <v>217</v>
      </c>
      <c r="B59" s="91" t="s">
        <v>234</v>
      </c>
      <c r="C59" s="91" t="s">
        <v>235</v>
      </c>
      <c r="D59" s="29">
        <v>0</v>
      </c>
      <c r="E59" s="29" t="s">
        <v>125</v>
      </c>
      <c r="F59" s="29">
        <v>0</v>
      </c>
      <c r="G59" s="29" t="s">
        <v>107</v>
      </c>
      <c r="H59" s="29">
        <v>0</v>
      </c>
      <c r="I59" s="29" t="s">
        <v>107</v>
      </c>
      <c r="J59" s="28"/>
    </row>
    <row r="60" spans="1:10" ht="12.75" customHeight="1">
      <c r="A60" s="29" t="s">
        <v>217</v>
      </c>
      <c r="B60" s="91" t="s">
        <v>236</v>
      </c>
      <c r="C60" s="91" t="s">
        <v>237</v>
      </c>
      <c r="D60" s="29">
        <v>0</v>
      </c>
      <c r="E60" s="29" t="s">
        <v>125</v>
      </c>
      <c r="F60" s="29">
        <v>0</v>
      </c>
      <c r="G60" s="29" t="s">
        <v>107</v>
      </c>
      <c r="H60" s="29">
        <v>0</v>
      </c>
      <c r="I60" s="29" t="s">
        <v>107</v>
      </c>
      <c r="J60" s="28"/>
    </row>
    <row r="61" spans="1:10" ht="12.75" customHeight="1">
      <c r="A61" s="29" t="s">
        <v>217</v>
      </c>
      <c r="B61" s="29" t="s">
        <v>238</v>
      </c>
      <c r="C61" s="29" t="s">
        <v>239</v>
      </c>
      <c r="D61" s="29">
        <v>175</v>
      </c>
      <c r="E61" s="29" t="s">
        <v>286</v>
      </c>
      <c r="F61" s="29">
        <v>2</v>
      </c>
      <c r="G61" s="29" t="s">
        <v>107</v>
      </c>
      <c r="H61" s="29">
        <v>0</v>
      </c>
      <c r="I61" s="29" t="s">
        <v>107</v>
      </c>
      <c r="J61" s="28"/>
    </row>
    <row r="62" spans="1:10" ht="12.75" customHeight="1">
      <c r="A62" s="29" t="s">
        <v>217</v>
      </c>
      <c r="B62" s="29" t="s">
        <v>240</v>
      </c>
      <c r="C62" s="29" t="s">
        <v>241</v>
      </c>
      <c r="D62" s="29">
        <v>112</v>
      </c>
      <c r="E62" s="29" t="s">
        <v>286</v>
      </c>
      <c r="F62" s="29">
        <v>1</v>
      </c>
      <c r="G62" s="29" t="s">
        <v>107</v>
      </c>
      <c r="H62" s="29">
        <v>0</v>
      </c>
      <c r="I62" s="29" t="s">
        <v>107</v>
      </c>
      <c r="J62" s="28"/>
    </row>
    <row r="63" spans="1:10" ht="12.75" customHeight="1">
      <c r="A63" s="29" t="s">
        <v>217</v>
      </c>
      <c r="B63" s="91" t="s">
        <v>242</v>
      </c>
      <c r="C63" s="91" t="s">
        <v>243</v>
      </c>
      <c r="D63" s="29">
        <v>0</v>
      </c>
      <c r="E63" s="29" t="s">
        <v>125</v>
      </c>
      <c r="F63" s="29">
        <v>0</v>
      </c>
      <c r="G63" s="29" t="s">
        <v>107</v>
      </c>
      <c r="H63" s="29">
        <v>0</v>
      </c>
      <c r="I63" s="29" t="s">
        <v>107</v>
      </c>
      <c r="J63" s="28"/>
    </row>
    <row r="64" spans="1:10" ht="12.75" customHeight="1">
      <c r="A64" s="29" t="s">
        <v>217</v>
      </c>
      <c r="B64" s="91" t="s">
        <v>244</v>
      </c>
      <c r="C64" s="91" t="s">
        <v>245</v>
      </c>
      <c r="D64" s="29">
        <v>0</v>
      </c>
      <c r="E64" s="29" t="s">
        <v>125</v>
      </c>
      <c r="F64" s="29">
        <v>0</v>
      </c>
      <c r="G64" s="29" t="s">
        <v>107</v>
      </c>
      <c r="H64" s="29">
        <v>0</v>
      </c>
      <c r="I64" s="29" t="s">
        <v>107</v>
      </c>
      <c r="J64" s="28"/>
    </row>
    <row r="65" spans="1:10" ht="12.75" customHeight="1">
      <c r="A65" s="29" t="s">
        <v>217</v>
      </c>
      <c r="B65" s="29" t="s">
        <v>246</v>
      </c>
      <c r="C65" s="29" t="s">
        <v>247</v>
      </c>
      <c r="D65" s="29">
        <v>112</v>
      </c>
      <c r="E65" s="29" t="s">
        <v>286</v>
      </c>
      <c r="F65" s="29">
        <v>1</v>
      </c>
      <c r="G65" s="29" t="s">
        <v>107</v>
      </c>
      <c r="H65" s="29">
        <v>0</v>
      </c>
      <c r="I65" s="29" t="s">
        <v>107</v>
      </c>
      <c r="J65" s="28"/>
    </row>
    <row r="66" spans="1:10" ht="12.75" customHeight="1">
      <c r="A66" s="29" t="s">
        <v>217</v>
      </c>
      <c r="B66" s="29" t="s">
        <v>248</v>
      </c>
      <c r="C66" s="29" t="s">
        <v>249</v>
      </c>
      <c r="D66" s="29">
        <v>112</v>
      </c>
      <c r="E66" s="29" t="s">
        <v>286</v>
      </c>
      <c r="F66" s="29">
        <v>1</v>
      </c>
      <c r="G66" s="29" t="s">
        <v>107</v>
      </c>
      <c r="H66" s="29">
        <v>0</v>
      </c>
      <c r="I66" s="29" t="s">
        <v>107</v>
      </c>
      <c r="J66" s="28"/>
    </row>
    <row r="67" spans="1:10" ht="12.75" customHeight="1">
      <c r="A67" s="29" t="s">
        <v>217</v>
      </c>
      <c r="B67" s="91" t="s">
        <v>250</v>
      </c>
      <c r="C67" s="91" t="s">
        <v>251</v>
      </c>
      <c r="D67" s="29">
        <v>0</v>
      </c>
      <c r="E67" s="29" t="s">
        <v>125</v>
      </c>
      <c r="F67" s="29">
        <v>0</v>
      </c>
      <c r="G67" s="29" t="s">
        <v>107</v>
      </c>
      <c r="H67" s="29">
        <v>0</v>
      </c>
      <c r="I67" s="29" t="s">
        <v>107</v>
      </c>
      <c r="J67" s="28"/>
    </row>
    <row r="68" spans="1:10" ht="12.75" customHeight="1">
      <c r="A68" s="29" t="s">
        <v>217</v>
      </c>
      <c r="B68" s="91" t="s">
        <v>252</v>
      </c>
      <c r="C68" s="91" t="s">
        <v>253</v>
      </c>
      <c r="D68" s="29">
        <v>0</v>
      </c>
      <c r="E68" s="29" t="s">
        <v>125</v>
      </c>
      <c r="F68" s="29">
        <v>0</v>
      </c>
      <c r="G68" s="29" t="s">
        <v>107</v>
      </c>
      <c r="H68" s="29">
        <v>0</v>
      </c>
      <c r="I68" s="29" t="s">
        <v>107</v>
      </c>
      <c r="J68" s="28"/>
    </row>
    <row r="69" spans="1:10" ht="12.75" customHeight="1">
      <c r="A69" s="29" t="s">
        <v>217</v>
      </c>
      <c r="B69" s="91" t="s">
        <v>254</v>
      </c>
      <c r="C69" s="91" t="s">
        <v>255</v>
      </c>
      <c r="D69" s="29">
        <v>0</v>
      </c>
      <c r="E69" s="29" t="s">
        <v>125</v>
      </c>
      <c r="F69" s="29">
        <v>0</v>
      </c>
      <c r="G69" s="29" t="s">
        <v>107</v>
      </c>
      <c r="H69" s="29">
        <v>0</v>
      </c>
      <c r="I69" s="29" t="s">
        <v>107</v>
      </c>
      <c r="J69" s="28"/>
    </row>
    <row r="70" spans="1:10" ht="12.75" customHeight="1">
      <c r="A70" s="29" t="s">
        <v>217</v>
      </c>
      <c r="B70" s="91" t="s">
        <v>256</v>
      </c>
      <c r="C70" s="91" t="s">
        <v>257</v>
      </c>
      <c r="D70" s="29">
        <v>0</v>
      </c>
      <c r="E70" s="29" t="s">
        <v>125</v>
      </c>
      <c r="F70" s="29">
        <v>0</v>
      </c>
      <c r="G70" s="29" t="s">
        <v>107</v>
      </c>
      <c r="H70" s="29">
        <v>0</v>
      </c>
      <c r="I70" s="29" t="s">
        <v>107</v>
      </c>
      <c r="J70" s="28"/>
    </row>
    <row r="71" spans="1:10" ht="12.75" customHeight="1">
      <c r="A71" s="29" t="s">
        <v>217</v>
      </c>
      <c r="B71" s="91" t="s">
        <v>258</v>
      </c>
      <c r="C71" s="91" t="s">
        <v>259</v>
      </c>
      <c r="D71" s="29">
        <v>0</v>
      </c>
      <c r="E71" s="29" t="s">
        <v>125</v>
      </c>
      <c r="F71" s="29">
        <v>0</v>
      </c>
      <c r="G71" s="29" t="s">
        <v>107</v>
      </c>
      <c r="H71" s="29">
        <v>0</v>
      </c>
      <c r="I71" s="29" t="s">
        <v>107</v>
      </c>
      <c r="J71" s="28"/>
    </row>
    <row r="72" spans="1:10" ht="12.75" customHeight="1">
      <c r="A72" s="29" t="s">
        <v>217</v>
      </c>
      <c r="B72" s="29" t="s">
        <v>260</v>
      </c>
      <c r="C72" s="29" t="s">
        <v>261</v>
      </c>
      <c r="D72" s="29">
        <v>175</v>
      </c>
      <c r="E72" s="29" t="s">
        <v>286</v>
      </c>
      <c r="F72" s="29">
        <v>2</v>
      </c>
      <c r="G72" s="29" t="s">
        <v>107</v>
      </c>
      <c r="H72" s="29">
        <v>0</v>
      </c>
      <c r="I72" s="29" t="s">
        <v>107</v>
      </c>
      <c r="J72" s="28"/>
    </row>
    <row r="73" spans="1:10" ht="12.75" customHeight="1">
      <c r="A73" s="29" t="s">
        <v>217</v>
      </c>
      <c r="B73" s="29" t="s">
        <v>262</v>
      </c>
      <c r="C73" s="29" t="s">
        <v>263</v>
      </c>
      <c r="D73" s="29">
        <v>175</v>
      </c>
      <c r="E73" s="29" t="s">
        <v>286</v>
      </c>
      <c r="F73" s="29">
        <v>2</v>
      </c>
      <c r="G73" s="29" t="s">
        <v>107</v>
      </c>
      <c r="H73" s="29">
        <v>0</v>
      </c>
      <c r="I73" s="29" t="s">
        <v>107</v>
      </c>
      <c r="J73" s="28"/>
    </row>
    <row r="74" spans="1:10" ht="12.75" customHeight="1">
      <c r="A74" s="29" t="s">
        <v>217</v>
      </c>
      <c r="B74" s="29" t="s">
        <v>264</v>
      </c>
      <c r="C74" s="29" t="s">
        <v>265</v>
      </c>
      <c r="D74" s="29">
        <v>175</v>
      </c>
      <c r="E74" s="29" t="s">
        <v>286</v>
      </c>
      <c r="F74" s="29">
        <v>2</v>
      </c>
      <c r="G74" s="29" t="s">
        <v>107</v>
      </c>
      <c r="H74" s="29">
        <v>0</v>
      </c>
      <c r="I74" s="29" t="s">
        <v>107</v>
      </c>
      <c r="J74" s="28"/>
    </row>
    <row r="75" spans="1:10" ht="12.75" customHeight="1">
      <c r="A75" s="29" t="s">
        <v>217</v>
      </c>
      <c r="B75" s="29" t="s">
        <v>266</v>
      </c>
      <c r="C75" s="29" t="s">
        <v>267</v>
      </c>
      <c r="D75" s="29">
        <v>175</v>
      </c>
      <c r="E75" s="29" t="s">
        <v>286</v>
      </c>
      <c r="F75" s="29">
        <v>2</v>
      </c>
      <c r="G75" s="29" t="s">
        <v>107</v>
      </c>
      <c r="H75" s="29">
        <v>0</v>
      </c>
      <c r="I75" s="29" t="s">
        <v>107</v>
      </c>
      <c r="J75" s="28"/>
    </row>
    <row r="76" spans="1:10" ht="12.75" customHeight="1">
      <c r="A76" s="29" t="s">
        <v>217</v>
      </c>
      <c r="B76" s="29" t="s">
        <v>268</v>
      </c>
      <c r="C76" s="29" t="s">
        <v>269</v>
      </c>
      <c r="D76" s="29">
        <v>175</v>
      </c>
      <c r="E76" s="29" t="s">
        <v>286</v>
      </c>
      <c r="F76" s="29">
        <v>2</v>
      </c>
      <c r="G76" s="29" t="s">
        <v>107</v>
      </c>
      <c r="H76" s="29">
        <v>0</v>
      </c>
      <c r="I76" s="29" t="s">
        <v>107</v>
      </c>
      <c r="J76" s="28"/>
    </row>
    <row r="77" spans="1:10" ht="12.75" customHeight="1">
      <c r="A77" s="29" t="s">
        <v>217</v>
      </c>
      <c r="B77" s="29" t="s">
        <v>270</v>
      </c>
      <c r="C77" s="29" t="s">
        <v>271</v>
      </c>
      <c r="D77" s="29">
        <v>175</v>
      </c>
      <c r="E77" s="29" t="s">
        <v>286</v>
      </c>
      <c r="F77" s="29">
        <v>1</v>
      </c>
      <c r="G77" s="29" t="s">
        <v>107</v>
      </c>
      <c r="H77" s="29">
        <v>0</v>
      </c>
      <c r="I77" s="29" t="s">
        <v>107</v>
      </c>
      <c r="J77" s="28"/>
    </row>
    <row r="78" spans="1:10" ht="12.75" customHeight="1">
      <c r="A78" s="29" t="s">
        <v>217</v>
      </c>
      <c r="B78" s="29" t="s">
        <v>272</v>
      </c>
      <c r="C78" s="29" t="s">
        <v>273</v>
      </c>
      <c r="D78" s="29">
        <v>175</v>
      </c>
      <c r="E78" s="29" t="s">
        <v>286</v>
      </c>
      <c r="F78" s="29">
        <v>2</v>
      </c>
      <c r="G78" s="29" t="s">
        <v>107</v>
      </c>
      <c r="H78" s="29">
        <v>0</v>
      </c>
      <c r="I78" s="29" t="s">
        <v>107</v>
      </c>
      <c r="J78" s="28"/>
    </row>
    <row r="79" spans="1:10" ht="12.75" customHeight="1">
      <c r="A79" s="29" t="s">
        <v>217</v>
      </c>
      <c r="B79" s="91" t="s">
        <v>274</v>
      </c>
      <c r="C79" s="91" t="s">
        <v>275</v>
      </c>
      <c r="D79" s="29">
        <v>0</v>
      </c>
      <c r="E79" s="29" t="s">
        <v>125</v>
      </c>
      <c r="F79" s="29">
        <v>0</v>
      </c>
      <c r="G79" s="29" t="s">
        <v>107</v>
      </c>
      <c r="H79" s="29">
        <v>0</v>
      </c>
      <c r="I79" s="29" t="s">
        <v>107</v>
      </c>
      <c r="J79" s="28"/>
    </row>
    <row r="80" spans="1:10" ht="12.75" customHeight="1">
      <c r="A80" s="29" t="s">
        <v>217</v>
      </c>
      <c r="B80" s="29" t="s">
        <v>276</v>
      </c>
      <c r="C80" s="29" t="s">
        <v>277</v>
      </c>
      <c r="D80" s="29">
        <v>112</v>
      </c>
      <c r="E80" s="29" t="s">
        <v>286</v>
      </c>
      <c r="F80" s="29">
        <v>1</v>
      </c>
      <c r="G80" s="29" t="s">
        <v>107</v>
      </c>
      <c r="H80" s="29">
        <v>0</v>
      </c>
      <c r="I80" s="29" t="s">
        <v>107</v>
      </c>
      <c r="J80" s="28"/>
    </row>
    <row r="81" spans="1:10" ht="12.75" customHeight="1">
      <c r="A81" s="29" t="s">
        <v>217</v>
      </c>
      <c r="B81" s="91" t="s">
        <v>278</v>
      </c>
      <c r="C81" s="91" t="s">
        <v>279</v>
      </c>
      <c r="D81" s="29">
        <v>0</v>
      </c>
      <c r="E81" s="29" t="s">
        <v>125</v>
      </c>
      <c r="F81" s="29">
        <v>0</v>
      </c>
      <c r="G81" s="29" t="s">
        <v>107</v>
      </c>
      <c r="H81" s="29">
        <v>0</v>
      </c>
      <c r="I81" s="29" t="s">
        <v>107</v>
      </c>
      <c r="J81" s="28"/>
    </row>
    <row r="82" spans="1:10" ht="12.75" customHeight="1">
      <c r="A82" s="29" t="s">
        <v>217</v>
      </c>
      <c r="B82" s="91" t="s">
        <v>280</v>
      </c>
      <c r="C82" s="91" t="s">
        <v>281</v>
      </c>
      <c r="D82" s="29">
        <v>0</v>
      </c>
      <c r="E82" s="29" t="s">
        <v>125</v>
      </c>
      <c r="F82" s="29">
        <v>0</v>
      </c>
      <c r="G82" s="29" t="s">
        <v>107</v>
      </c>
      <c r="H82" s="29">
        <v>0</v>
      </c>
      <c r="I82" s="29" t="s">
        <v>107</v>
      </c>
      <c r="J82" s="42"/>
    </row>
    <row r="83" spans="1:10" ht="12.75" customHeight="1">
      <c r="A83" s="29" t="s">
        <v>217</v>
      </c>
      <c r="B83" s="91" t="s">
        <v>282</v>
      </c>
      <c r="C83" s="91" t="s">
        <v>283</v>
      </c>
      <c r="D83" s="29">
        <v>0</v>
      </c>
      <c r="E83" s="29" t="s">
        <v>125</v>
      </c>
      <c r="F83" s="29">
        <v>0</v>
      </c>
      <c r="G83" s="29" t="s">
        <v>107</v>
      </c>
      <c r="H83" s="29">
        <v>0</v>
      </c>
      <c r="I83" s="29" t="s">
        <v>107</v>
      </c>
      <c r="J83" s="43"/>
    </row>
    <row r="84" spans="1:10" ht="12.75" customHeight="1">
      <c r="A84" s="32" t="s">
        <v>217</v>
      </c>
      <c r="B84" s="95" t="s">
        <v>284</v>
      </c>
      <c r="C84" s="95" t="s">
        <v>285</v>
      </c>
      <c r="D84" s="32">
        <v>0</v>
      </c>
      <c r="E84" s="32" t="s">
        <v>125</v>
      </c>
      <c r="F84" s="32">
        <v>0</v>
      </c>
      <c r="G84" s="32" t="s">
        <v>107</v>
      </c>
      <c r="H84" s="32">
        <v>0</v>
      </c>
      <c r="I84" s="32" t="s">
        <v>107</v>
      </c>
      <c r="J84" s="28"/>
    </row>
    <row r="85" spans="1:10" ht="12.75" customHeight="1">
      <c r="A85" s="42"/>
      <c r="B85" s="68">
        <f>COUNTA(B51:B84)</f>
        <v>34</v>
      </c>
      <c r="C85" s="68"/>
      <c r="D85" s="68"/>
      <c r="E85" s="68"/>
      <c r="F85" s="68">
        <f>COUNTIF(F50:F84,"&gt;0")</f>
        <v>18</v>
      </c>
      <c r="G85" s="68"/>
      <c r="H85" s="42"/>
      <c r="I85" s="42"/>
      <c r="J85" s="42"/>
    </row>
    <row r="86" spans="1:5" ht="12.75">
      <c r="A86" s="118" t="s">
        <v>292</v>
      </c>
      <c r="E86" s="119" t="s">
        <v>294</v>
      </c>
    </row>
    <row r="87" spans="1:6" ht="12.75">
      <c r="A87" s="119" t="s">
        <v>293</v>
      </c>
      <c r="B87" s="19">
        <f>B24+B49+B85</f>
        <v>79</v>
      </c>
      <c r="E87" s="119" t="s">
        <v>293</v>
      </c>
      <c r="F87" s="19">
        <f>F24+F49+F85</f>
        <v>40</v>
      </c>
    </row>
    <row r="89" spans="2:8" ht="12.75">
      <c r="B89" s="96" t="s">
        <v>289</v>
      </c>
      <c r="C89" s="97"/>
      <c r="D89" s="98"/>
      <c r="E89" s="99"/>
      <c r="F89" s="99"/>
      <c r="G89" s="98"/>
      <c r="H89" s="100"/>
    </row>
    <row r="90" spans="2:8" ht="12.75">
      <c r="B90" s="101"/>
      <c r="C90" s="102"/>
      <c r="D90" s="103"/>
      <c r="E90" s="104"/>
      <c r="F90" s="104"/>
      <c r="G90" s="103"/>
      <c r="H90" s="105"/>
    </row>
    <row r="91" spans="2:8" ht="12.75">
      <c r="B91" s="106"/>
      <c r="C91" s="107" t="s">
        <v>290</v>
      </c>
      <c r="D91" s="108"/>
      <c r="E91" s="109"/>
      <c r="F91" s="110"/>
      <c r="G91" s="111"/>
      <c r="H91" s="105"/>
    </row>
    <row r="92" spans="2:8" ht="12.75">
      <c r="B92" s="112"/>
      <c r="C92" s="113" t="s">
        <v>291</v>
      </c>
      <c r="D92" s="114"/>
      <c r="E92" s="115"/>
      <c r="F92" s="115"/>
      <c r="G92" s="116"/>
      <c r="H92" s="117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Minnesota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pane ySplit="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24" t="s">
        <v>113</v>
      </c>
      <c r="C1" s="124"/>
      <c r="F1" s="125" t="s">
        <v>119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23" customFormat="1" ht="39" customHeight="1">
      <c r="A2" s="27" t="s">
        <v>46</v>
      </c>
      <c r="B2" s="27" t="s">
        <v>47</v>
      </c>
      <c r="C2" s="27" t="s">
        <v>48</v>
      </c>
      <c r="D2" s="87" t="s">
        <v>91</v>
      </c>
      <c r="E2" s="87" t="s">
        <v>92</v>
      </c>
      <c r="F2" s="87" t="s">
        <v>114</v>
      </c>
      <c r="G2" s="87" t="s">
        <v>100</v>
      </c>
      <c r="H2" s="88" t="s">
        <v>120</v>
      </c>
      <c r="I2" s="87" t="s">
        <v>115</v>
      </c>
      <c r="J2" s="87" t="s">
        <v>116</v>
      </c>
      <c r="K2" s="87" t="s">
        <v>117</v>
      </c>
      <c r="L2" s="87" t="s">
        <v>72</v>
      </c>
      <c r="M2" s="87" t="s">
        <v>118</v>
      </c>
      <c r="N2" s="87" t="s">
        <v>83</v>
      </c>
      <c r="O2" s="87" t="s">
        <v>82</v>
      </c>
      <c r="P2" s="87" t="s">
        <v>84</v>
      </c>
      <c r="Q2" s="87" t="s">
        <v>54</v>
      </c>
      <c r="R2" s="87" t="s">
        <v>85</v>
      </c>
    </row>
    <row r="3" spans="1:18" s="23" customFormat="1" ht="12.75" customHeight="1">
      <c r="A3" s="29" t="s">
        <v>126</v>
      </c>
      <c r="B3" s="29" t="s">
        <v>133</v>
      </c>
      <c r="C3" s="29" t="s">
        <v>134</v>
      </c>
      <c r="D3" s="29" t="s">
        <v>98</v>
      </c>
      <c r="E3" s="29" t="s">
        <v>98</v>
      </c>
      <c r="F3" s="29" t="s">
        <v>98</v>
      </c>
      <c r="G3" s="29" t="s">
        <v>98</v>
      </c>
      <c r="H3" s="29"/>
      <c r="I3" s="29" t="s">
        <v>98</v>
      </c>
      <c r="J3" s="29"/>
      <c r="K3" s="29"/>
      <c r="L3" s="29"/>
      <c r="M3" s="29"/>
      <c r="N3" s="29"/>
      <c r="O3" s="29" t="s">
        <v>98</v>
      </c>
      <c r="P3" s="29" t="s">
        <v>98</v>
      </c>
      <c r="Q3" s="29"/>
      <c r="R3" s="29" t="s">
        <v>98</v>
      </c>
    </row>
    <row r="4" spans="1:18" s="23" customFormat="1" ht="12.75" customHeight="1">
      <c r="A4" s="29" t="s">
        <v>126</v>
      </c>
      <c r="B4" s="29" t="s">
        <v>139</v>
      </c>
      <c r="C4" s="29" t="s">
        <v>140</v>
      </c>
      <c r="D4" s="29" t="s">
        <v>98</v>
      </c>
      <c r="E4" s="29" t="s">
        <v>98</v>
      </c>
      <c r="F4" s="29" t="s">
        <v>98</v>
      </c>
      <c r="G4" s="29" t="s">
        <v>98</v>
      </c>
      <c r="H4" s="29"/>
      <c r="I4" s="29"/>
      <c r="J4" s="29"/>
      <c r="K4" s="29"/>
      <c r="L4" s="29"/>
      <c r="M4" s="29"/>
      <c r="N4" s="29"/>
      <c r="O4" s="29" t="s">
        <v>98</v>
      </c>
      <c r="P4" s="29" t="s">
        <v>98</v>
      </c>
      <c r="Q4" s="29"/>
      <c r="R4" s="29" t="s">
        <v>98</v>
      </c>
    </row>
    <row r="5" spans="1:18" s="23" customFormat="1" ht="12.75" customHeight="1">
      <c r="A5" s="29" t="s">
        <v>126</v>
      </c>
      <c r="B5" s="29" t="s">
        <v>141</v>
      </c>
      <c r="C5" s="29" t="s">
        <v>142</v>
      </c>
      <c r="D5" s="29" t="s">
        <v>98</v>
      </c>
      <c r="E5" s="29" t="s">
        <v>98</v>
      </c>
      <c r="F5" s="29" t="s">
        <v>98</v>
      </c>
      <c r="G5" s="29" t="s">
        <v>98</v>
      </c>
      <c r="H5" s="29"/>
      <c r="I5" s="29"/>
      <c r="J5" s="29"/>
      <c r="K5" s="29"/>
      <c r="L5" s="29"/>
      <c r="M5" s="29"/>
      <c r="N5" s="29"/>
      <c r="O5" s="29" t="s">
        <v>98</v>
      </c>
      <c r="P5" s="29" t="s">
        <v>98</v>
      </c>
      <c r="Q5" s="29"/>
      <c r="R5" s="29" t="s">
        <v>98</v>
      </c>
    </row>
    <row r="6" spans="1:18" s="23" customFormat="1" ht="12.75" customHeight="1">
      <c r="A6" s="29" t="s">
        <v>126</v>
      </c>
      <c r="B6" s="29" t="s">
        <v>143</v>
      </c>
      <c r="C6" s="29" t="s">
        <v>144</v>
      </c>
      <c r="D6" s="29" t="s">
        <v>98</v>
      </c>
      <c r="E6" s="29" t="s">
        <v>98</v>
      </c>
      <c r="F6" s="29" t="s">
        <v>98</v>
      </c>
      <c r="G6" s="29" t="s">
        <v>98</v>
      </c>
      <c r="H6" s="29"/>
      <c r="I6" s="29" t="s">
        <v>98</v>
      </c>
      <c r="J6" s="29"/>
      <c r="K6" s="29"/>
      <c r="L6" s="29"/>
      <c r="M6" s="29"/>
      <c r="N6" s="29"/>
      <c r="O6" s="29"/>
      <c r="P6" s="29" t="s">
        <v>98</v>
      </c>
      <c r="Q6" s="29"/>
      <c r="R6" s="29" t="s">
        <v>98</v>
      </c>
    </row>
    <row r="7" spans="1:19" s="23" customFormat="1" ht="12.75" customHeight="1">
      <c r="A7" s="29" t="s">
        <v>126</v>
      </c>
      <c r="B7" s="29" t="s">
        <v>145</v>
      </c>
      <c r="C7" s="29" t="s">
        <v>146</v>
      </c>
      <c r="D7" s="29" t="s">
        <v>98</v>
      </c>
      <c r="E7" s="29" t="s">
        <v>98</v>
      </c>
      <c r="F7" s="29" t="s">
        <v>98</v>
      </c>
      <c r="G7" s="29" t="s">
        <v>98</v>
      </c>
      <c r="H7" s="29"/>
      <c r="I7" s="29"/>
      <c r="J7" s="29"/>
      <c r="K7" s="29"/>
      <c r="L7" s="29"/>
      <c r="M7" s="29"/>
      <c r="N7" s="29"/>
      <c r="O7" s="29"/>
      <c r="P7" s="29" t="s">
        <v>98</v>
      </c>
      <c r="Q7" s="29"/>
      <c r="R7" s="42" t="s">
        <v>98</v>
      </c>
      <c r="S7" s="2"/>
    </row>
    <row r="8" spans="1:18" s="23" customFormat="1" ht="12.75" customHeight="1">
      <c r="A8" s="29" t="s">
        <v>126</v>
      </c>
      <c r="B8" s="29" t="s">
        <v>153</v>
      </c>
      <c r="C8" s="29" t="s">
        <v>154</v>
      </c>
      <c r="D8" s="29" t="s">
        <v>98</v>
      </c>
      <c r="E8" s="29" t="s">
        <v>98</v>
      </c>
      <c r="F8" s="29" t="s">
        <v>98</v>
      </c>
      <c r="G8" s="29" t="s">
        <v>98</v>
      </c>
      <c r="H8" s="29"/>
      <c r="I8" s="29"/>
      <c r="J8" s="29"/>
      <c r="K8" s="29"/>
      <c r="L8" s="29"/>
      <c r="M8" s="29"/>
      <c r="N8" s="29"/>
      <c r="O8" s="29" t="s">
        <v>98</v>
      </c>
      <c r="P8" s="29" t="s">
        <v>98</v>
      </c>
      <c r="Q8" s="29"/>
      <c r="R8" s="29" t="s">
        <v>98</v>
      </c>
    </row>
    <row r="9" spans="1:18" s="23" customFormat="1" ht="12.75" customHeight="1">
      <c r="A9" s="29" t="s">
        <v>126</v>
      </c>
      <c r="B9" s="29" t="s">
        <v>155</v>
      </c>
      <c r="C9" s="29" t="s">
        <v>156</v>
      </c>
      <c r="D9" s="29" t="s">
        <v>98</v>
      </c>
      <c r="E9" s="29" t="s">
        <v>98</v>
      </c>
      <c r="F9" s="29" t="s">
        <v>98</v>
      </c>
      <c r="G9" s="29" t="s">
        <v>98</v>
      </c>
      <c r="H9" s="29"/>
      <c r="I9" s="29" t="s">
        <v>98</v>
      </c>
      <c r="J9" s="29"/>
      <c r="K9" s="29"/>
      <c r="L9" s="29"/>
      <c r="M9" s="29"/>
      <c r="N9" s="29"/>
      <c r="O9" s="29"/>
      <c r="P9" s="29" t="s">
        <v>98</v>
      </c>
      <c r="Q9" s="29"/>
      <c r="R9" s="29" t="s">
        <v>98</v>
      </c>
    </row>
    <row r="10" spans="1:18" s="23" customFormat="1" ht="12.75" customHeight="1">
      <c r="A10" s="29" t="s">
        <v>126</v>
      </c>
      <c r="B10" s="29" t="s">
        <v>157</v>
      </c>
      <c r="C10" s="29" t="s">
        <v>158</v>
      </c>
      <c r="D10" s="29" t="s">
        <v>98</v>
      </c>
      <c r="E10" s="29" t="s">
        <v>98</v>
      </c>
      <c r="F10" s="29" t="s">
        <v>98</v>
      </c>
      <c r="G10" s="29" t="s">
        <v>98</v>
      </c>
      <c r="H10" s="29"/>
      <c r="I10" s="29"/>
      <c r="J10" s="29"/>
      <c r="K10" s="29"/>
      <c r="L10" s="29"/>
      <c r="M10" s="29"/>
      <c r="N10" s="29"/>
      <c r="O10" s="29" t="s">
        <v>98</v>
      </c>
      <c r="P10" s="29" t="s">
        <v>98</v>
      </c>
      <c r="Q10" s="29"/>
      <c r="R10" s="29" t="s">
        <v>98</v>
      </c>
    </row>
    <row r="11" spans="1:18" s="23" customFormat="1" ht="12.75" customHeight="1">
      <c r="A11" s="29" t="s">
        <v>126</v>
      </c>
      <c r="B11" s="29" t="s">
        <v>163</v>
      </c>
      <c r="C11" s="29" t="s">
        <v>164</v>
      </c>
      <c r="D11" s="29" t="s">
        <v>98</v>
      </c>
      <c r="E11" s="29" t="s">
        <v>98</v>
      </c>
      <c r="F11" s="29" t="s">
        <v>98</v>
      </c>
      <c r="G11" s="29" t="s">
        <v>98</v>
      </c>
      <c r="H11" s="29"/>
      <c r="I11" s="29"/>
      <c r="J11" s="29"/>
      <c r="K11" s="29"/>
      <c r="L11" s="29"/>
      <c r="M11" s="29"/>
      <c r="N11" s="29"/>
      <c r="O11" s="29" t="s">
        <v>98</v>
      </c>
      <c r="P11" s="29" t="s">
        <v>98</v>
      </c>
      <c r="Q11" s="29"/>
      <c r="R11" s="29" t="s">
        <v>98</v>
      </c>
    </row>
    <row r="12" spans="1:18" s="23" customFormat="1" ht="12.75" customHeight="1">
      <c r="A12" s="29" t="s">
        <v>126</v>
      </c>
      <c r="B12" s="29" t="s">
        <v>165</v>
      </c>
      <c r="C12" s="29" t="s">
        <v>166</v>
      </c>
      <c r="D12" s="29" t="s">
        <v>98</v>
      </c>
      <c r="E12" s="29" t="s">
        <v>98</v>
      </c>
      <c r="F12" s="29" t="s">
        <v>98</v>
      </c>
      <c r="G12" s="29" t="s">
        <v>98</v>
      </c>
      <c r="H12" s="29"/>
      <c r="I12" s="29"/>
      <c r="J12" s="29"/>
      <c r="K12" s="29"/>
      <c r="L12" s="29"/>
      <c r="M12" s="29"/>
      <c r="N12" s="29"/>
      <c r="O12" s="29" t="s">
        <v>98</v>
      </c>
      <c r="P12" s="29" t="s">
        <v>98</v>
      </c>
      <c r="Q12" s="29"/>
      <c r="R12" s="29" t="s">
        <v>98</v>
      </c>
    </row>
    <row r="13" spans="1:18" s="23" customFormat="1" ht="12.75" customHeight="1">
      <c r="A13" s="32" t="s">
        <v>126</v>
      </c>
      <c r="B13" s="32" t="s">
        <v>167</v>
      </c>
      <c r="C13" s="32" t="s">
        <v>168</v>
      </c>
      <c r="D13" s="32" t="s">
        <v>98</v>
      </c>
      <c r="E13" s="32" t="s">
        <v>98</v>
      </c>
      <c r="F13" s="32" t="s">
        <v>98</v>
      </c>
      <c r="G13" s="32" t="s">
        <v>98</v>
      </c>
      <c r="H13" s="32"/>
      <c r="I13" s="32"/>
      <c r="J13" s="32"/>
      <c r="K13" s="32"/>
      <c r="L13" s="32"/>
      <c r="M13" s="32"/>
      <c r="N13" s="32"/>
      <c r="O13" s="32" t="s">
        <v>98</v>
      </c>
      <c r="P13" s="32" t="s">
        <v>98</v>
      </c>
      <c r="Q13" s="32"/>
      <c r="R13" s="32" t="s">
        <v>98</v>
      </c>
    </row>
    <row r="14" spans="1:18" ht="12.75">
      <c r="A14" s="29"/>
      <c r="B14" s="30">
        <f>COUNTA(B3:B13)</f>
        <v>11</v>
      </c>
      <c r="C14" s="53"/>
      <c r="D14" s="30">
        <f aca="true" t="shared" si="0" ref="D14:R14">COUNTIF(D3:D13,"Yes")</f>
        <v>11</v>
      </c>
      <c r="E14" s="30">
        <f t="shared" si="0"/>
        <v>11</v>
      </c>
      <c r="F14" s="30">
        <f t="shared" si="0"/>
        <v>11</v>
      </c>
      <c r="G14" s="30">
        <f t="shared" si="0"/>
        <v>11</v>
      </c>
      <c r="H14" s="30">
        <f t="shared" si="0"/>
        <v>0</v>
      </c>
      <c r="I14" s="30">
        <f t="shared" si="0"/>
        <v>3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  <c r="N14" s="30">
        <f t="shared" si="0"/>
        <v>0</v>
      </c>
      <c r="O14" s="30">
        <f t="shared" si="0"/>
        <v>8</v>
      </c>
      <c r="P14" s="30">
        <f t="shared" si="0"/>
        <v>11</v>
      </c>
      <c r="Q14" s="30">
        <f t="shared" si="0"/>
        <v>0</v>
      </c>
      <c r="R14" s="30">
        <f t="shared" si="0"/>
        <v>11</v>
      </c>
    </row>
    <row r="15" spans="1:18" ht="12.75">
      <c r="A15" s="29"/>
      <c r="B15" s="29"/>
      <c r="C15" s="29"/>
      <c r="D15" s="29"/>
      <c r="E15" s="29"/>
      <c r="F15" s="29"/>
      <c r="G15" s="42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29" t="s">
        <v>171</v>
      </c>
      <c r="B16" s="29" t="s">
        <v>172</v>
      </c>
      <c r="C16" s="29" t="s">
        <v>173</v>
      </c>
      <c r="D16" s="29" t="s">
        <v>287</v>
      </c>
      <c r="E16" s="29" t="s">
        <v>288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29" t="s">
        <v>171</v>
      </c>
      <c r="B17" s="29" t="s">
        <v>176</v>
      </c>
      <c r="C17" s="29" t="s">
        <v>177</v>
      </c>
      <c r="D17" s="29" t="s">
        <v>98</v>
      </c>
      <c r="E17" s="29" t="s">
        <v>98</v>
      </c>
      <c r="F17" s="29" t="s">
        <v>98</v>
      </c>
      <c r="G17" s="29" t="s">
        <v>98</v>
      </c>
      <c r="H17" s="29"/>
      <c r="I17" s="29"/>
      <c r="J17" s="29" t="s">
        <v>98</v>
      </c>
      <c r="K17" s="29"/>
      <c r="L17" s="29"/>
      <c r="M17" s="29"/>
      <c r="N17" s="29"/>
      <c r="O17" s="29" t="s">
        <v>98</v>
      </c>
      <c r="P17" s="29" t="s">
        <v>98</v>
      </c>
      <c r="Q17" s="29"/>
      <c r="R17" s="29" t="s">
        <v>98</v>
      </c>
    </row>
    <row r="18" spans="1:18" ht="12.75">
      <c r="A18" s="29" t="s">
        <v>171</v>
      </c>
      <c r="B18" s="29" t="s">
        <v>178</v>
      </c>
      <c r="C18" s="29" t="s">
        <v>179</v>
      </c>
      <c r="D18" s="29" t="s">
        <v>98</v>
      </c>
      <c r="E18" s="29" t="s">
        <v>98</v>
      </c>
      <c r="F18" s="29" t="s">
        <v>98</v>
      </c>
      <c r="G18" s="29" t="s">
        <v>98</v>
      </c>
      <c r="H18" s="29"/>
      <c r="I18" s="29"/>
      <c r="J18" s="29"/>
      <c r="K18" s="29"/>
      <c r="L18" s="29"/>
      <c r="M18" s="29"/>
      <c r="N18" s="29"/>
      <c r="O18" s="29" t="s">
        <v>98</v>
      </c>
      <c r="P18" s="29" t="s">
        <v>98</v>
      </c>
      <c r="Q18" s="29"/>
      <c r="R18" s="29" t="s">
        <v>98</v>
      </c>
    </row>
    <row r="19" spans="1:18" ht="12.75">
      <c r="A19" s="29" t="s">
        <v>171</v>
      </c>
      <c r="B19" s="29" t="s">
        <v>180</v>
      </c>
      <c r="C19" s="29" t="s">
        <v>181</v>
      </c>
      <c r="D19" s="29" t="s">
        <v>98</v>
      </c>
      <c r="E19" s="29" t="s">
        <v>98</v>
      </c>
      <c r="F19" s="29" t="s">
        <v>98</v>
      </c>
      <c r="G19" s="29" t="s">
        <v>98</v>
      </c>
      <c r="H19" s="29"/>
      <c r="I19" s="29"/>
      <c r="J19" s="29"/>
      <c r="K19" s="29"/>
      <c r="L19" s="29"/>
      <c r="M19" s="29"/>
      <c r="N19" s="29"/>
      <c r="O19" s="29" t="s">
        <v>98</v>
      </c>
      <c r="P19" s="29" t="s">
        <v>98</v>
      </c>
      <c r="Q19" s="29"/>
      <c r="R19" s="29" t="s">
        <v>98</v>
      </c>
    </row>
    <row r="20" spans="1:18" ht="12.75">
      <c r="A20" s="29" t="s">
        <v>171</v>
      </c>
      <c r="B20" s="29" t="s">
        <v>182</v>
      </c>
      <c r="C20" s="29" t="s">
        <v>183</v>
      </c>
      <c r="D20" s="29" t="s">
        <v>98</v>
      </c>
      <c r="E20" s="29" t="s">
        <v>98</v>
      </c>
      <c r="F20" s="29" t="s">
        <v>98</v>
      </c>
      <c r="G20" s="29" t="s">
        <v>98</v>
      </c>
      <c r="H20" s="29" t="s">
        <v>98</v>
      </c>
      <c r="I20" s="29"/>
      <c r="J20" s="29" t="s">
        <v>98</v>
      </c>
      <c r="K20" s="29"/>
      <c r="L20" s="29"/>
      <c r="M20" s="29"/>
      <c r="N20" s="29"/>
      <c r="O20" s="29" t="s">
        <v>98</v>
      </c>
      <c r="P20" s="29" t="s">
        <v>98</v>
      </c>
      <c r="Q20" s="29"/>
      <c r="R20" s="29" t="s">
        <v>98</v>
      </c>
    </row>
    <row r="21" spans="1:18" ht="12.75">
      <c r="A21" s="29" t="s">
        <v>171</v>
      </c>
      <c r="B21" s="29" t="s">
        <v>188</v>
      </c>
      <c r="C21" s="29" t="s">
        <v>189</v>
      </c>
      <c r="D21" s="29" t="s">
        <v>98</v>
      </c>
      <c r="E21" s="29" t="s">
        <v>98</v>
      </c>
      <c r="F21" s="29" t="s">
        <v>98</v>
      </c>
      <c r="G21" s="29" t="s">
        <v>98</v>
      </c>
      <c r="H21" s="29"/>
      <c r="I21" s="29" t="s">
        <v>98</v>
      </c>
      <c r="J21" s="29"/>
      <c r="K21" s="29"/>
      <c r="L21" s="29"/>
      <c r="M21" s="29"/>
      <c r="N21" s="29"/>
      <c r="O21" s="29" t="s">
        <v>98</v>
      </c>
      <c r="P21" s="29" t="s">
        <v>98</v>
      </c>
      <c r="Q21" s="29"/>
      <c r="R21" s="29" t="s">
        <v>98</v>
      </c>
    </row>
    <row r="22" spans="1:18" ht="12.75">
      <c r="A22" s="29" t="s">
        <v>171</v>
      </c>
      <c r="B22" s="29" t="s">
        <v>201</v>
      </c>
      <c r="C22" s="29" t="s">
        <v>202</v>
      </c>
      <c r="D22" s="29" t="s">
        <v>98</v>
      </c>
      <c r="E22" s="29" t="s">
        <v>98</v>
      </c>
      <c r="F22" s="29" t="s">
        <v>98</v>
      </c>
      <c r="G22" s="29" t="s">
        <v>98</v>
      </c>
      <c r="H22" s="29"/>
      <c r="I22" s="29"/>
      <c r="J22" s="29"/>
      <c r="K22" s="29"/>
      <c r="L22" s="29"/>
      <c r="M22" s="29"/>
      <c r="N22" s="29"/>
      <c r="O22" s="29" t="s">
        <v>98</v>
      </c>
      <c r="P22" s="29" t="s">
        <v>98</v>
      </c>
      <c r="Q22" s="29"/>
      <c r="R22" s="29" t="s">
        <v>98</v>
      </c>
    </row>
    <row r="23" spans="1:18" ht="12.75">
      <c r="A23" s="29" t="s">
        <v>171</v>
      </c>
      <c r="B23" s="29" t="s">
        <v>203</v>
      </c>
      <c r="C23" s="29" t="s">
        <v>204</v>
      </c>
      <c r="D23" s="29" t="s">
        <v>98</v>
      </c>
      <c r="E23" s="29" t="s">
        <v>98</v>
      </c>
      <c r="F23" s="29" t="s">
        <v>98</v>
      </c>
      <c r="G23" s="29" t="s">
        <v>98</v>
      </c>
      <c r="H23" s="29"/>
      <c r="I23" s="29"/>
      <c r="J23" s="29"/>
      <c r="K23" s="29"/>
      <c r="L23" s="29"/>
      <c r="M23" s="29"/>
      <c r="N23" s="29"/>
      <c r="O23" s="29" t="s">
        <v>98</v>
      </c>
      <c r="P23" s="29" t="s">
        <v>98</v>
      </c>
      <c r="Q23" s="29"/>
      <c r="R23" s="29" t="s">
        <v>98</v>
      </c>
    </row>
    <row r="24" spans="1:18" ht="12.75">
      <c r="A24" s="29" t="s">
        <v>171</v>
      </c>
      <c r="B24" s="29" t="s">
        <v>205</v>
      </c>
      <c r="C24" s="29" t="s">
        <v>206</v>
      </c>
      <c r="D24" s="29" t="s">
        <v>98</v>
      </c>
      <c r="E24" s="29" t="s">
        <v>98</v>
      </c>
      <c r="F24" s="29" t="s">
        <v>98</v>
      </c>
      <c r="G24" s="29" t="s">
        <v>98</v>
      </c>
      <c r="H24" s="29"/>
      <c r="I24" s="29"/>
      <c r="J24" s="29"/>
      <c r="K24" s="29"/>
      <c r="L24" s="29"/>
      <c r="M24" s="29"/>
      <c r="N24" s="29"/>
      <c r="O24" s="29" t="s">
        <v>98</v>
      </c>
      <c r="P24" s="29" t="s">
        <v>98</v>
      </c>
      <c r="Q24" s="29"/>
      <c r="R24" s="29" t="s">
        <v>98</v>
      </c>
    </row>
    <row r="25" spans="1:18" ht="12.75">
      <c r="A25" s="29" t="s">
        <v>171</v>
      </c>
      <c r="B25" s="29" t="s">
        <v>211</v>
      </c>
      <c r="C25" s="29" t="s">
        <v>212</v>
      </c>
      <c r="D25" s="29" t="s">
        <v>98</v>
      </c>
      <c r="E25" s="29" t="s">
        <v>98</v>
      </c>
      <c r="F25" s="29" t="s">
        <v>98</v>
      </c>
      <c r="G25" s="29" t="s">
        <v>98</v>
      </c>
      <c r="H25" s="29"/>
      <c r="I25" s="29"/>
      <c r="J25" s="29"/>
      <c r="K25" s="29"/>
      <c r="L25" s="29"/>
      <c r="M25" s="29"/>
      <c r="N25" s="29"/>
      <c r="O25" s="29" t="s">
        <v>98</v>
      </c>
      <c r="P25" s="29" t="s">
        <v>98</v>
      </c>
      <c r="Q25" s="29"/>
      <c r="R25" s="29" t="s">
        <v>98</v>
      </c>
    </row>
    <row r="26" spans="1:18" ht="12.75">
      <c r="A26" s="32" t="s">
        <v>171</v>
      </c>
      <c r="B26" s="32" t="s">
        <v>213</v>
      </c>
      <c r="C26" s="32" t="s">
        <v>214</v>
      </c>
      <c r="D26" s="32" t="s">
        <v>98</v>
      </c>
      <c r="E26" s="32" t="s">
        <v>98</v>
      </c>
      <c r="F26" s="32" t="s">
        <v>98</v>
      </c>
      <c r="G26" s="32" t="s">
        <v>98</v>
      </c>
      <c r="H26" s="32"/>
      <c r="I26" s="32"/>
      <c r="J26" s="32"/>
      <c r="K26" s="32"/>
      <c r="L26" s="32"/>
      <c r="M26" s="32"/>
      <c r="N26" s="32"/>
      <c r="O26" s="32" t="s">
        <v>98</v>
      </c>
      <c r="P26" s="32" t="s">
        <v>98</v>
      </c>
      <c r="Q26" s="32"/>
      <c r="R26" s="32" t="s">
        <v>98</v>
      </c>
    </row>
    <row r="27" spans="1:18" ht="12.75">
      <c r="A27" s="29"/>
      <c r="B27" s="30">
        <f>COUNTA(B16:B26)</f>
        <v>11</v>
      </c>
      <c r="C27" s="53"/>
      <c r="D27" s="30">
        <f aca="true" t="shared" si="1" ref="D27:R27">COUNTIF(D16:D26,"Yes")</f>
        <v>10</v>
      </c>
      <c r="E27" s="30">
        <f t="shared" si="1"/>
        <v>10</v>
      </c>
      <c r="F27" s="30">
        <f t="shared" si="1"/>
        <v>10</v>
      </c>
      <c r="G27" s="30">
        <f t="shared" si="1"/>
        <v>10</v>
      </c>
      <c r="H27" s="30">
        <f t="shared" si="1"/>
        <v>1</v>
      </c>
      <c r="I27" s="30">
        <f t="shared" si="1"/>
        <v>1</v>
      </c>
      <c r="J27" s="30">
        <f t="shared" si="1"/>
        <v>2</v>
      </c>
      <c r="K27" s="30">
        <f t="shared" si="1"/>
        <v>0</v>
      </c>
      <c r="L27" s="30">
        <f t="shared" si="1"/>
        <v>0</v>
      </c>
      <c r="M27" s="30">
        <f t="shared" si="1"/>
        <v>0</v>
      </c>
      <c r="N27" s="30">
        <f t="shared" si="1"/>
        <v>0</v>
      </c>
      <c r="O27" s="30">
        <f t="shared" si="1"/>
        <v>10</v>
      </c>
      <c r="P27" s="30">
        <f t="shared" si="1"/>
        <v>10</v>
      </c>
      <c r="Q27" s="30">
        <f t="shared" si="1"/>
        <v>0</v>
      </c>
      <c r="R27" s="30">
        <f t="shared" si="1"/>
        <v>10</v>
      </c>
    </row>
    <row r="28" spans="1:18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29" t="s">
        <v>217</v>
      </c>
      <c r="B29" s="29" t="s">
        <v>218</v>
      </c>
      <c r="C29" s="29" t="s">
        <v>219</v>
      </c>
      <c r="D29" s="29" t="s">
        <v>98</v>
      </c>
      <c r="E29" s="29" t="s">
        <v>98</v>
      </c>
      <c r="F29" s="29" t="s">
        <v>98</v>
      </c>
      <c r="G29" s="29" t="s">
        <v>98</v>
      </c>
      <c r="H29" s="29"/>
      <c r="I29" s="29"/>
      <c r="J29" s="29"/>
      <c r="K29" s="29" t="s">
        <v>98</v>
      </c>
      <c r="L29" s="29" t="s">
        <v>98</v>
      </c>
      <c r="M29" s="29"/>
      <c r="N29" s="29" t="s">
        <v>98</v>
      </c>
      <c r="O29" s="29"/>
      <c r="P29" s="29" t="s">
        <v>98</v>
      </c>
      <c r="Q29" s="29"/>
      <c r="R29" s="29" t="s">
        <v>98</v>
      </c>
    </row>
    <row r="30" spans="1:18" ht="12.75">
      <c r="A30" s="29" t="s">
        <v>217</v>
      </c>
      <c r="B30" s="29" t="s">
        <v>224</v>
      </c>
      <c r="C30" s="29" t="s">
        <v>225</v>
      </c>
      <c r="D30" s="29" t="s">
        <v>98</v>
      </c>
      <c r="E30" s="29" t="s">
        <v>98</v>
      </c>
      <c r="F30" s="29" t="s">
        <v>98</v>
      </c>
      <c r="G30" s="29" t="s">
        <v>98</v>
      </c>
      <c r="H30" s="29"/>
      <c r="I30" s="29"/>
      <c r="J30" s="29" t="s">
        <v>98</v>
      </c>
      <c r="K30" s="29"/>
      <c r="L30" s="29"/>
      <c r="M30" s="29"/>
      <c r="N30" s="29"/>
      <c r="O30" s="29" t="s">
        <v>98</v>
      </c>
      <c r="P30" s="29" t="s">
        <v>98</v>
      </c>
      <c r="Q30" s="29"/>
      <c r="R30" s="29" t="s">
        <v>98</v>
      </c>
    </row>
    <row r="31" spans="1:18" ht="12.75">
      <c r="A31" s="29" t="s">
        <v>217</v>
      </c>
      <c r="B31" s="29" t="s">
        <v>226</v>
      </c>
      <c r="C31" s="29" t="s">
        <v>227</v>
      </c>
      <c r="D31" s="29" t="s">
        <v>98</v>
      </c>
      <c r="E31" s="29" t="s">
        <v>98</v>
      </c>
      <c r="F31" s="29" t="s">
        <v>98</v>
      </c>
      <c r="G31" s="29" t="s">
        <v>98</v>
      </c>
      <c r="H31" s="29" t="s">
        <v>98</v>
      </c>
      <c r="I31" s="29" t="s">
        <v>98</v>
      </c>
      <c r="J31" s="29" t="s">
        <v>98</v>
      </c>
      <c r="K31" s="29" t="s">
        <v>98</v>
      </c>
      <c r="L31" s="29" t="s">
        <v>98</v>
      </c>
      <c r="M31" s="29" t="s">
        <v>98</v>
      </c>
      <c r="N31" s="29" t="s">
        <v>98</v>
      </c>
      <c r="O31" s="29" t="s">
        <v>98</v>
      </c>
      <c r="P31" s="29" t="s">
        <v>98</v>
      </c>
      <c r="Q31" s="29"/>
      <c r="R31" s="29" t="s">
        <v>98</v>
      </c>
    </row>
    <row r="32" spans="1:18" ht="12.75">
      <c r="A32" s="29" t="s">
        <v>217</v>
      </c>
      <c r="B32" s="29" t="s">
        <v>228</v>
      </c>
      <c r="C32" s="29" t="s">
        <v>229</v>
      </c>
      <c r="D32" s="29" t="s">
        <v>98</v>
      </c>
      <c r="E32" s="29" t="s">
        <v>98</v>
      </c>
      <c r="F32" s="29" t="s">
        <v>98</v>
      </c>
      <c r="G32" s="29" t="s">
        <v>98</v>
      </c>
      <c r="H32" s="29"/>
      <c r="I32" s="29"/>
      <c r="J32" s="29"/>
      <c r="K32" s="29"/>
      <c r="L32" s="29"/>
      <c r="M32" s="29"/>
      <c r="N32" s="29"/>
      <c r="O32" s="29"/>
      <c r="P32" s="29" t="s">
        <v>98</v>
      </c>
      <c r="Q32" s="29"/>
      <c r="R32" s="29" t="s">
        <v>98</v>
      </c>
    </row>
    <row r="33" spans="1:18" ht="12.75">
      <c r="A33" s="29" t="s">
        <v>217</v>
      </c>
      <c r="B33" s="29" t="s">
        <v>230</v>
      </c>
      <c r="C33" s="29" t="s">
        <v>231</v>
      </c>
      <c r="D33" s="29" t="s">
        <v>98</v>
      </c>
      <c r="E33" s="29" t="s">
        <v>98</v>
      </c>
      <c r="F33" s="29" t="s">
        <v>98</v>
      </c>
      <c r="G33" s="29" t="s">
        <v>98</v>
      </c>
      <c r="H33" s="29" t="s">
        <v>98</v>
      </c>
      <c r="I33" s="29" t="s">
        <v>98</v>
      </c>
      <c r="J33" s="29" t="s">
        <v>98</v>
      </c>
      <c r="K33" s="29" t="s">
        <v>98</v>
      </c>
      <c r="L33" s="29" t="s">
        <v>98</v>
      </c>
      <c r="M33" s="29" t="s">
        <v>98</v>
      </c>
      <c r="N33" s="29" t="s">
        <v>98</v>
      </c>
      <c r="O33" s="29" t="s">
        <v>98</v>
      </c>
      <c r="P33" s="29" t="s">
        <v>98</v>
      </c>
      <c r="Q33" s="29"/>
      <c r="R33" s="29" t="s">
        <v>98</v>
      </c>
    </row>
    <row r="34" spans="1:18" ht="12.75">
      <c r="A34" s="29" t="s">
        <v>217</v>
      </c>
      <c r="B34" s="29" t="s">
        <v>232</v>
      </c>
      <c r="C34" s="29" t="s">
        <v>233</v>
      </c>
      <c r="D34" s="29" t="s">
        <v>98</v>
      </c>
      <c r="E34" s="29" t="s">
        <v>98</v>
      </c>
      <c r="F34" s="29" t="s">
        <v>98</v>
      </c>
      <c r="G34" s="29" t="s">
        <v>98</v>
      </c>
      <c r="H34" s="29"/>
      <c r="I34" s="29"/>
      <c r="J34" s="29"/>
      <c r="K34" s="29"/>
      <c r="L34" s="29"/>
      <c r="M34" s="29"/>
      <c r="N34" s="29"/>
      <c r="O34" s="29" t="s">
        <v>98</v>
      </c>
      <c r="P34" s="29" t="s">
        <v>98</v>
      </c>
      <c r="Q34" s="29" t="s">
        <v>98</v>
      </c>
      <c r="R34" s="29" t="s">
        <v>98</v>
      </c>
    </row>
    <row r="35" spans="1:18" ht="12.75">
      <c r="A35" s="29" t="s">
        <v>217</v>
      </c>
      <c r="B35" s="29" t="s">
        <v>238</v>
      </c>
      <c r="C35" s="29" t="s">
        <v>239</v>
      </c>
      <c r="D35" s="29" t="s">
        <v>98</v>
      </c>
      <c r="E35" s="29" t="s">
        <v>98</v>
      </c>
      <c r="F35" s="29" t="s">
        <v>98</v>
      </c>
      <c r="G35" s="29" t="s">
        <v>98</v>
      </c>
      <c r="H35" s="29"/>
      <c r="I35" s="29"/>
      <c r="J35" s="29"/>
      <c r="K35" s="29" t="s">
        <v>98</v>
      </c>
      <c r="L35" s="29" t="s">
        <v>98</v>
      </c>
      <c r="M35" s="29"/>
      <c r="N35" s="29" t="s">
        <v>98</v>
      </c>
      <c r="O35" s="29"/>
      <c r="P35" s="29" t="s">
        <v>98</v>
      </c>
      <c r="Q35" s="29"/>
      <c r="R35" s="29" t="s">
        <v>98</v>
      </c>
    </row>
    <row r="36" spans="1:18" ht="12.75">
      <c r="A36" s="29" t="s">
        <v>217</v>
      </c>
      <c r="B36" s="29" t="s">
        <v>240</v>
      </c>
      <c r="C36" s="29" t="s">
        <v>241</v>
      </c>
      <c r="D36" s="29" t="s">
        <v>98</v>
      </c>
      <c r="E36" s="29" t="s">
        <v>98</v>
      </c>
      <c r="F36" s="29" t="s">
        <v>98</v>
      </c>
      <c r="G36" s="29" t="s">
        <v>98</v>
      </c>
      <c r="H36" s="29"/>
      <c r="I36" s="29"/>
      <c r="J36" s="29"/>
      <c r="K36" s="29" t="s">
        <v>98</v>
      </c>
      <c r="L36" s="29" t="s">
        <v>98</v>
      </c>
      <c r="M36" s="29"/>
      <c r="N36" s="29" t="s">
        <v>98</v>
      </c>
      <c r="O36" s="29"/>
      <c r="P36" s="29" t="s">
        <v>98</v>
      </c>
      <c r="Q36" s="29"/>
      <c r="R36" s="29" t="s">
        <v>98</v>
      </c>
    </row>
    <row r="37" spans="1:18" ht="12.75">
      <c r="A37" s="29" t="s">
        <v>217</v>
      </c>
      <c r="B37" s="29" t="s">
        <v>246</v>
      </c>
      <c r="C37" s="29" t="s">
        <v>247</v>
      </c>
      <c r="D37" s="29" t="s">
        <v>98</v>
      </c>
      <c r="E37" s="29" t="s">
        <v>98</v>
      </c>
      <c r="F37" s="29" t="s">
        <v>98</v>
      </c>
      <c r="G37" s="29" t="s">
        <v>98</v>
      </c>
      <c r="H37" s="29"/>
      <c r="I37" s="29"/>
      <c r="J37" s="29"/>
      <c r="K37" s="29" t="s">
        <v>98</v>
      </c>
      <c r="L37" s="29" t="s">
        <v>98</v>
      </c>
      <c r="M37" s="29"/>
      <c r="N37" s="29" t="s">
        <v>98</v>
      </c>
      <c r="O37" s="29"/>
      <c r="P37" s="29" t="s">
        <v>98</v>
      </c>
      <c r="Q37" s="29"/>
      <c r="R37" s="29" t="s">
        <v>98</v>
      </c>
    </row>
    <row r="38" spans="1:18" ht="12.75">
      <c r="A38" s="29" t="s">
        <v>217</v>
      </c>
      <c r="B38" s="29" t="s">
        <v>248</v>
      </c>
      <c r="C38" s="29" t="s">
        <v>249</v>
      </c>
      <c r="D38" s="29" t="s">
        <v>98</v>
      </c>
      <c r="E38" s="29" t="s">
        <v>98</v>
      </c>
      <c r="F38" s="29" t="s">
        <v>98</v>
      </c>
      <c r="G38" s="29" t="s">
        <v>98</v>
      </c>
      <c r="H38" s="29"/>
      <c r="I38" s="29"/>
      <c r="J38" s="29" t="s">
        <v>98</v>
      </c>
      <c r="K38" s="29" t="s">
        <v>98</v>
      </c>
      <c r="L38" s="29" t="s">
        <v>98</v>
      </c>
      <c r="M38" s="29"/>
      <c r="N38" s="29" t="s">
        <v>98</v>
      </c>
      <c r="O38" s="29" t="s">
        <v>98</v>
      </c>
      <c r="P38" s="29" t="s">
        <v>98</v>
      </c>
      <c r="Q38" s="29"/>
      <c r="R38" s="29" t="s">
        <v>98</v>
      </c>
    </row>
    <row r="39" spans="1:18" ht="18">
      <c r="A39" s="29" t="s">
        <v>217</v>
      </c>
      <c r="B39" s="29" t="s">
        <v>260</v>
      </c>
      <c r="C39" s="29" t="s">
        <v>261</v>
      </c>
      <c r="D39" s="29" t="s">
        <v>98</v>
      </c>
      <c r="E39" s="29" t="s">
        <v>98</v>
      </c>
      <c r="F39" s="29" t="s">
        <v>98</v>
      </c>
      <c r="G39" s="29" t="s">
        <v>98</v>
      </c>
      <c r="H39" s="29" t="s">
        <v>98</v>
      </c>
      <c r="I39" s="29" t="s">
        <v>98</v>
      </c>
      <c r="J39" s="29" t="s">
        <v>98</v>
      </c>
      <c r="K39" s="29" t="s">
        <v>98</v>
      </c>
      <c r="L39" s="29" t="s">
        <v>98</v>
      </c>
      <c r="M39" s="29" t="s">
        <v>98</v>
      </c>
      <c r="N39" s="29" t="s">
        <v>98</v>
      </c>
      <c r="O39" s="29" t="s">
        <v>98</v>
      </c>
      <c r="P39" s="29" t="s">
        <v>98</v>
      </c>
      <c r="Q39" s="29"/>
      <c r="R39" s="29" t="s">
        <v>98</v>
      </c>
    </row>
    <row r="40" spans="1:18" ht="12.75">
      <c r="A40" s="29" t="s">
        <v>217</v>
      </c>
      <c r="B40" s="29" t="s">
        <v>262</v>
      </c>
      <c r="C40" s="29" t="s">
        <v>263</v>
      </c>
      <c r="D40" s="29" t="s">
        <v>98</v>
      </c>
      <c r="E40" s="29" t="s">
        <v>98</v>
      </c>
      <c r="F40" s="29" t="s">
        <v>98</v>
      </c>
      <c r="G40" s="29" t="s">
        <v>98</v>
      </c>
      <c r="H40" s="29"/>
      <c r="I40" s="29"/>
      <c r="J40" s="29"/>
      <c r="K40" s="29"/>
      <c r="L40" s="29"/>
      <c r="M40" s="29"/>
      <c r="N40" s="29"/>
      <c r="O40" s="29"/>
      <c r="P40" s="29" t="s">
        <v>98</v>
      </c>
      <c r="Q40" s="29" t="s">
        <v>98</v>
      </c>
      <c r="R40" s="29" t="s">
        <v>98</v>
      </c>
    </row>
    <row r="41" spans="1:18" ht="18">
      <c r="A41" s="29" t="s">
        <v>217</v>
      </c>
      <c r="B41" s="29" t="s">
        <v>264</v>
      </c>
      <c r="C41" s="29" t="s">
        <v>265</v>
      </c>
      <c r="D41" s="29" t="s">
        <v>98</v>
      </c>
      <c r="E41" s="29" t="s">
        <v>98</v>
      </c>
      <c r="F41" s="29" t="s">
        <v>98</v>
      </c>
      <c r="G41" s="29" t="s">
        <v>98</v>
      </c>
      <c r="H41" s="29"/>
      <c r="I41" s="29"/>
      <c r="J41" s="29"/>
      <c r="K41" s="29"/>
      <c r="L41" s="29"/>
      <c r="M41" s="29"/>
      <c r="N41" s="29"/>
      <c r="O41" s="29"/>
      <c r="P41" s="29" t="s">
        <v>98</v>
      </c>
      <c r="Q41" s="29" t="s">
        <v>98</v>
      </c>
      <c r="R41" s="29" t="s">
        <v>98</v>
      </c>
    </row>
    <row r="42" spans="1:18" ht="18">
      <c r="A42" s="29" t="s">
        <v>217</v>
      </c>
      <c r="B42" s="29" t="s">
        <v>266</v>
      </c>
      <c r="C42" s="29" t="s">
        <v>267</v>
      </c>
      <c r="D42" s="29" t="s">
        <v>98</v>
      </c>
      <c r="E42" s="29" t="s">
        <v>98</v>
      </c>
      <c r="F42" s="29" t="s">
        <v>98</v>
      </c>
      <c r="G42" s="29" t="s">
        <v>98</v>
      </c>
      <c r="H42" s="29"/>
      <c r="I42" s="29"/>
      <c r="J42" s="29"/>
      <c r="K42" s="29"/>
      <c r="L42" s="29"/>
      <c r="M42" s="29"/>
      <c r="N42" s="29"/>
      <c r="O42" s="29"/>
      <c r="P42" s="29" t="s">
        <v>98</v>
      </c>
      <c r="Q42" s="29" t="s">
        <v>98</v>
      </c>
      <c r="R42" s="29" t="s">
        <v>98</v>
      </c>
    </row>
    <row r="43" spans="1:18" ht="18">
      <c r="A43" s="29" t="s">
        <v>217</v>
      </c>
      <c r="B43" s="29" t="s">
        <v>268</v>
      </c>
      <c r="C43" s="29" t="s">
        <v>269</v>
      </c>
      <c r="D43" s="29" t="s">
        <v>98</v>
      </c>
      <c r="E43" s="29" t="s">
        <v>98</v>
      </c>
      <c r="F43" s="29" t="s">
        <v>98</v>
      </c>
      <c r="G43" s="29" t="s">
        <v>98</v>
      </c>
      <c r="H43" s="29" t="s">
        <v>98</v>
      </c>
      <c r="I43" s="29" t="s">
        <v>98</v>
      </c>
      <c r="J43" s="29" t="s">
        <v>98</v>
      </c>
      <c r="K43" s="29" t="s">
        <v>98</v>
      </c>
      <c r="L43" s="29" t="s">
        <v>98</v>
      </c>
      <c r="M43" s="29" t="s">
        <v>98</v>
      </c>
      <c r="N43" s="29" t="s">
        <v>98</v>
      </c>
      <c r="O43" s="29" t="s">
        <v>98</v>
      </c>
      <c r="P43" s="29" t="s">
        <v>98</v>
      </c>
      <c r="Q43" s="29"/>
      <c r="R43" s="29" t="s">
        <v>98</v>
      </c>
    </row>
    <row r="44" spans="1:18" ht="12.75">
      <c r="A44" s="29" t="s">
        <v>217</v>
      </c>
      <c r="B44" s="29" t="s">
        <v>270</v>
      </c>
      <c r="C44" s="29" t="s">
        <v>271</v>
      </c>
      <c r="D44" s="29" t="s">
        <v>98</v>
      </c>
      <c r="E44" s="29" t="s">
        <v>98</v>
      </c>
      <c r="F44" s="29" t="s">
        <v>98</v>
      </c>
      <c r="G44" s="29" t="s">
        <v>98</v>
      </c>
      <c r="H44" s="29" t="s">
        <v>98</v>
      </c>
      <c r="I44" s="29" t="s">
        <v>98</v>
      </c>
      <c r="J44" s="29" t="s">
        <v>98</v>
      </c>
      <c r="K44" s="29" t="s">
        <v>98</v>
      </c>
      <c r="L44" s="29" t="s">
        <v>98</v>
      </c>
      <c r="M44" s="29" t="s">
        <v>98</v>
      </c>
      <c r="N44" s="29" t="s">
        <v>98</v>
      </c>
      <c r="O44" s="29" t="s">
        <v>98</v>
      </c>
      <c r="P44" s="29" t="s">
        <v>98</v>
      </c>
      <c r="Q44" s="29"/>
      <c r="R44" s="29" t="s">
        <v>98</v>
      </c>
    </row>
    <row r="45" spans="1:18" ht="12.75">
      <c r="A45" s="29" t="s">
        <v>217</v>
      </c>
      <c r="B45" s="29" t="s">
        <v>272</v>
      </c>
      <c r="C45" s="29" t="s">
        <v>273</v>
      </c>
      <c r="D45" s="29" t="s">
        <v>98</v>
      </c>
      <c r="E45" s="29" t="s">
        <v>98</v>
      </c>
      <c r="F45" s="29" t="s">
        <v>98</v>
      </c>
      <c r="G45" s="29" t="s">
        <v>98</v>
      </c>
      <c r="H45" s="29" t="s">
        <v>98</v>
      </c>
      <c r="I45" s="29" t="s">
        <v>98</v>
      </c>
      <c r="J45" s="29" t="s">
        <v>98</v>
      </c>
      <c r="K45" s="29" t="s">
        <v>98</v>
      </c>
      <c r="L45" s="29" t="s">
        <v>98</v>
      </c>
      <c r="M45" s="29" t="s">
        <v>98</v>
      </c>
      <c r="N45" s="29" t="s">
        <v>98</v>
      </c>
      <c r="O45" s="29" t="s">
        <v>98</v>
      </c>
      <c r="P45" s="29" t="s">
        <v>98</v>
      </c>
      <c r="Q45" s="29"/>
      <c r="R45" s="29" t="s">
        <v>98</v>
      </c>
    </row>
    <row r="46" spans="1:18" ht="12.75">
      <c r="A46" s="32" t="s">
        <v>217</v>
      </c>
      <c r="B46" s="32" t="s">
        <v>276</v>
      </c>
      <c r="C46" s="32" t="s">
        <v>277</v>
      </c>
      <c r="D46" s="32" t="s">
        <v>98</v>
      </c>
      <c r="E46" s="32" t="s">
        <v>98</v>
      </c>
      <c r="F46" s="32" t="s">
        <v>98</v>
      </c>
      <c r="G46" s="32" t="s">
        <v>98</v>
      </c>
      <c r="H46" s="32"/>
      <c r="I46" s="32"/>
      <c r="J46" s="32"/>
      <c r="K46" s="32"/>
      <c r="L46" s="32"/>
      <c r="M46" s="32"/>
      <c r="N46" s="32"/>
      <c r="O46" s="32" t="s">
        <v>98</v>
      </c>
      <c r="P46" s="32" t="s">
        <v>98</v>
      </c>
      <c r="Q46" s="32"/>
      <c r="R46" s="32" t="s">
        <v>98</v>
      </c>
    </row>
    <row r="47" spans="1:18" ht="12.75">
      <c r="A47" s="29"/>
      <c r="B47" s="30">
        <f>COUNTA(B29:B46)</f>
        <v>18</v>
      </c>
      <c r="C47" s="53"/>
      <c r="D47" s="68">
        <f aca="true" t="shared" si="2" ref="D47:R47">COUNTIF(D29:D46,"Yes")</f>
        <v>18</v>
      </c>
      <c r="E47" s="68">
        <f t="shared" si="2"/>
        <v>18</v>
      </c>
      <c r="F47" s="30">
        <f t="shared" si="2"/>
        <v>18</v>
      </c>
      <c r="G47" s="30">
        <f t="shared" si="2"/>
        <v>18</v>
      </c>
      <c r="H47" s="30">
        <f t="shared" si="2"/>
        <v>6</v>
      </c>
      <c r="I47" s="30">
        <f t="shared" si="2"/>
        <v>6</v>
      </c>
      <c r="J47" s="30">
        <f t="shared" si="2"/>
        <v>8</v>
      </c>
      <c r="K47" s="30">
        <f t="shared" si="2"/>
        <v>11</v>
      </c>
      <c r="L47" s="30">
        <f t="shared" si="2"/>
        <v>11</v>
      </c>
      <c r="M47" s="30">
        <f t="shared" si="2"/>
        <v>6</v>
      </c>
      <c r="N47" s="30">
        <f t="shared" si="2"/>
        <v>11</v>
      </c>
      <c r="O47" s="30">
        <f t="shared" si="2"/>
        <v>10</v>
      </c>
      <c r="P47" s="30">
        <f t="shared" si="2"/>
        <v>18</v>
      </c>
      <c r="Q47" s="30">
        <f t="shared" si="2"/>
        <v>4</v>
      </c>
      <c r="R47" s="30">
        <f t="shared" si="2"/>
        <v>18</v>
      </c>
    </row>
    <row r="48" spans="1:18" ht="12.75">
      <c r="A48" s="29"/>
      <c r="B48" s="30"/>
      <c r="C48" s="29"/>
      <c r="D48" s="42"/>
      <c r="E48" s="42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70" t="s">
        <v>109</v>
      </c>
      <c r="B49" s="70">
        <f>B14+B27+B47</f>
        <v>40</v>
      </c>
      <c r="D49" s="70">
        <f aca="true" t="shared" si="3" ref="D49:R49">D14+D27+D47</f>
        <v>39</v>
      </c>
      <c r="E49" s="70">
        <f t="shared" si="3"/>
        <v>39</v>
      </c>
      <c r="F49" s="70">
        <f t="shared" si="3"/>
        <v>39</v>
      </c>
      <c r="G49" s="70">
        <f t="shared" si="3"/>
        <v>39</v>
      </c>
      <c r="H49" s="70">
        <f t="shared" si="3"/>
        <v>7</v>
      </c>
      <c r="I49" s="70">
        <f t="shared" si="3"/>
        <v>10</v>
      </c>
      <c r="J49" s="70">
        <f t="shared" si="3"/>
        <v>10</v>
      </c>
      <c r="K49" s="70">
        <f t="shared" si="3"/>
        <v>11</v>
      </c>
      <c r="L49" s="70">
        <f t="shared" si="3"/>
        <v>11</v>
      </c>
      <c r="M49" s="70">
        <f t="shared" si="3"/>
        <v>6</v>
      </c>
      <c r="N49" s="70">
        <f t="shared" si="3"/>
        <v>11</v>
      </c>
      <c r="O49" s="70">
        <f t="shared" si="3"/>
        <v>28</v>
      </c>
      <c r="P49" s="70">
        <f t="shared" si="3"/>
        <v>39</v>
      </c>
      <c r="Q49" s="70">
        <f t="shared" si="3"/>
        <v>4</v>
      </c>
      <c r="R49" s="70">
        <f t="shared" si="3"/>
        <v>39</v>
      </c>
    </row>
    <row r="50" spans="1:18" ht="12.75">
      <c r="A50" s="70"/>
      <c r="B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2" spans="4:10" ht="12.75">
      <c r="D52" s="75"/>
      <c r="E52" s="127" t="s">
        <v>0</v>
      </c>
      <c r="F52" s="128"/>
      <c r="G52" s="128"/>
      <c r="H52" s="128"/>
      <c r="I52" s="128"/>
      <c r="J52" s="76"/>
    </row>
    <row r="53" spans="4:10" ht="12.75">
      <c r="D53" s="85" t="s">
        <v>22</v>
      </c>
      <c r="E53" s="78"/>
      <c r="F53" s="78"/>
      <c r="G53" s="78"/>
      <c r="H53" s="78"/>
      <c r="I53" s="78"/>
      <c r="J53" s="79"/>
    </row>
    <row r="54" spans="4:10" ht="12.75">
      <c r="D54" s="86" t="s">
        <v>23</v>
      </c>
      <c r="E54" s="78"/>
      <c r="F54" s="78"/>
      <c r="G54" s="78"/>
      <c r="H54" s="78"/>
      <c r="I54" s="78"/>
      <c r="J54" s="79"/>
    </row>
    <row r="55" spans="4:10" ht="12.75">
      <c r="D55" s="77"/>
      <c r="E55" s="78"/>
      <c r="F55" s="78"/>
      <c r="G55" s="78"/>
      <c r="H55" s="78"/>
      <c r="I55" s="78"/>
      <c r="J55" s="79"/>
    </row>
    <row r="56" spans="4:10" ht="12.75">
      <c r="D56" s="77"/>
      <c r="E56" s="80" t="s">
        <v>1</v>
      </c>
      <c r="F56" s="81" t="s">
        <v>2</v>
      </c>
      <c r="G56" s="78"/>
      <c r="H56" s="78"/>
      <c r="I56" s="78"/>
      <c r="J56" s="79"/>
    </row>
    <row r="57" spans="4:10" ht="12.75">
      <c r="D57" s="77"/>
      <c r="E57" s="80" t="s">
        <v>3</v>
      </c>
      <c r="F57" s="81" t="s">
        <v>4</v>
      </c>
      <c r="G57" s="78"/>
      <c r="H57" s="78"/>
      <c r="I57" s="78"/>
      <c r="J57" s="79"/>
    </row>
    <row r="58" spans="4:10" ht="12.75">
      <c r="D58" s="77"/>
      <c r="E58" s="80" t="s">
        <v>5</v>
      </c>
      <c r="F58" s="81" t="s">
        <v>104</v>
      </c>
      <c r="G58" s="78"/>
      <c r="H58" s="78"/>
      <c r="I58" s="78"/>
      <c r="J58" s="79"/>
    </row>
    <row r="59" spans="4:10" ht="12.75">
      <c r="D59" s="77"/>
      <c r="E59" s="80" t="s">
        <v>6</v>
      </c>
      <c r="F59" s="81" t="s">
        <v>105</v>
      </c>
      <c r="G59" s="78"/>
      <c r="H59" s="78"/>
      <c r="I59" s="78"/>
      <c r="J59" s="79"/>
    </row>
    <row r="60" spans="4:10" ht="12.75">
      <c r="D60" s="77"/>
      <c r="E60" s="80" t="s">
        <v>7</v>
      </c>
      <c r="F60" s="81" t="s">
        <v>8</v>
      </c>
      <c r="G60" s="78"/>
      <c r="H60" s="78"/>
      <c r="I60" s="78"/>
      <c r="J60" s="79"/>
    </row>
    <row r="61" spans="4:10" ht="12.75">
      <c r="D61" s="77"/>
      <c r="E61" s="80" t="s">
        <v>9</v>
      </c>
      <c r="F61" s="81" t="s">
        <v>111</v>
      </c>
      <c r="G61" s="78"/>
      <c r="H61" s="78"/>
      <c r="I61" s="78"/>
      <c r="J61" s="79"/>
    </row>
    <row r="62" spans="4:10" ht="12.75">
      <c r="D62" s="77"/>
      <c r="E62" s="80" t="s">
        <v>10</v>
      </c>
      <c r="F62" s="81" t="s">
        <v>112</v>
      </c>
      <c r="G62" s="78"/>
      <c r="H62" s="78"/>
      <c r="I62" s="78"/>
      <c r="J62" s="79"/>
    </row>
    <row r="63" spans="4:10" ht="12.75">
      <c r="D63" s="77"/>
      <c r="E63" s="80" t="s">
        <v>11</v>
      </c>
      <c r="F63" s="81" t="s">
        <v>12</v>
      </c>
      <c r="G63" s="78"/>
      <c r="H63" s="78"/>
      <c r="I63" s="78"/>
      <c r="J63" s="79"/>
    </row>
    <row r="64" spans="4:10" ht="12.75">
      <c r="D64" s="77"/>
      <c r="E64" s="80" t="s">
        <v>13</v>
      </c>
      <c r="F64" s="81" t="s">
        <v>14</v>
      </c>
      <c r="G64" s="78"/>
      <c r="H64" s="78"/>
      <c r="I64" s="78"/>
      <c r="J64" s="79"/>
    </row>
    <row r="65" spans="4:10" ht="12.75">
      <c r="D65" s="77"/>
      <c r="E65" s="80" t="s">
        <v>15</v>
      </c>
      <c r="F65" s="81" t="s">
        <v>106</v>
      </c>
      <c r="G65" s="78"/>
      <c r="H65" s="78"/>
      <c r="I65" s="78"/>
      <c r="J65" s="79"/>
    </row>
    <row r="66" spans="4:10" ht="12.75">
      <c r="D66" s="77"/>
      <c r="E66" s="80" t="s">
        <v>16</v>
      </c>
      <c r="F66" s="81" t="s">
        <v>17</v>
      </c>
      <c r="G66" s="78"/>
      <c r="H66" s="78"/>
      <c r="I66" s="78"/>
      <c r="J66" s="79"/>
    </row>
    <row r="67" spans="4:10" ht="12.75">
      <c r="D67" s="77"/>
      <c r="E67" s="80" t="s">
        <v>18</v>
      </c>
      <c r="F67" s="81" t="s">
        <v>19</v>
      </c>
      <c r="G67" s="78"/>
      <c r="H67" s="78"/>
      <c r="I67" s="78"/>
      <c r="J67" s="79"/>
    </row>
    <row r="68" spans="4:10" ht="12.75">
      <c r="D68" s="77"/>
      <c r="E68" s="80" t="s">
        <v>20</v>
      </c>
      <c r="F68" s="81" t="s">
        <v>21</v>
      </c>
      <c r="G68" s="78"/>
      <c r="H68" s="78"/>
      <c r="I68" s="78"/>
      <c r="J68" s="79"/>
    </row>
    <row r="69" spans="4:10" ht="12.75">
      <c r="D69" s="82"/>
      <c r="E69" s="83"/>
      <c r="F69" s="83"/>
      <c r="G69" s="83"/>
      <c r="H69" s="83"/>
      <c r="I69" s="83"/>
      <c r="J69" s="84"/>
    </row>
  </sheetData>
  <mergeCells count="3">
    <mergeCell ref="B1:C1"/>
    <mergeCell ref="F1:R1"/>
    <mergeCell ref="E52:I52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Investigated Monitored Minnesota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46</v>
      </c>
      <c r="B1" s="24" t="s">
        <v>47</v>
      </c>
      <c r="C1" s="24" t="s">
        <v>48</v>
      </c>
      <c r="D1" s="24" t="s">
        <v>53</v>
      </c>
      <c r="E1" s="25" t="s">
        <v>74</v>
      </c>
      <c r="F1" s="25" t="s">
        <v>86</v>
      </c>
      <c r="G1" s="26" t="s">
        <v>75</v>
      </c>
      <c r="H1" s="24" t="s">
        <v>95</v>
      </c>
      <c r="I1" s="24" t="s">
        <v>96</v>
      </c>
      <c r="J1" s="3" t="s">
        <v>97</v>
      </c>
    </row>
    <row r="2" spans="1:11" ht="12.75" customHeight="1">
      <c r="A2" s="29" t="s">
        <v>171</v>
      </c>
      <c r="B2" s="29" t="s">
        <v>172</v>
      </c>
      <c r="C2" s="29" t="s">
        <v>173</v>
      </c>
      <c r="D2" s="29" t="s">
        <v>102</v>
      </c>
      <c r="E2" s="44">
        <v>39609</v>
      </c>
      <c r="F2" s="44">
        <v>39610</v>
      </c>
      <c r="G2" s="29">
        <v>1</v>
      </c>
      <c r="H2" s="29" t="s">
        <v>101</v>
      </c>
      <c r="I2" s="42" t="s">
        <v>108</v>
      </c>
      <c r="J2" s="42" t="s">
        <v>85</v>
      </c>
      <c r="K2" s="42"/>
    </row>
    <row r="3" spans="1:11" ht="12.75" customHeight="1">
      <c r="A3" s="32" t="s">
        <v>171</v>
      </c>
      <c r="B3" s="32" t="s">
        <v>213</v>
      </c>
      <c r="C3" s="32" t="s">
        <v>214</v>
      </c>
      <c r="D3" s="32" t="s">
        <v>102</v>
      </c>
      <c r="E3" s="73">
        <v>39694</v>
      </c>
      <c r="F3" s="73">
        <v>39695</v>
      </c>
      <c r="G3" s="32">
        <v>1</v>
      </c>
      <c r="H3" s="32" t="s">
        <v>101</v>
      </c>
      <c r="I3" s="120" t="s">
        <v>108</v>
      </c>
      <c r="J3" s="120" t="s">
        <v>85</v>
      </c>
      <c r="K3" s="42"/>
    </row>
    <row r="4" spans="1:11" ht="12.75" customHeight="1">
      <c r="A4" s="29"/>
      <c r="B4" s="54">
        <f>SUM(IF(FREQUENCY(MATCH(B2:B3,B2:B3,0),MATCH(B2:B3,B2:B3,0))&gt;0,1))</f>
        <v>2</v>
      </c>
      <c r="C4" s="30"/>
      <c r="D4" s="30">
        <f>COUNTA(D2:D3)</f>
        <v>2</v>
      </c>
      <c r="E4" s="30"/>
      <c r="F4" s="30"/>
      <c r="G4" s="30">
        <f>SUM(G2:G3)</f>
        <v>2</v>
      </c>
      <c r="H4" s="29"/>
      <c r="I4" s="42"/>
      <c r="J4" s="42"/>
      <c r="K4" s="11"/>
    </row>
    <row r="5" spans="1:10" ht="12.75" customHeight="1">
      <c r="A5" s="29"/>
      <c r="B5" s="29"/>
      <c r="C5" s="29"/>
      <c r="D5" s="29"/>
      <c r="E5" s="29"/>
      <c r="F5" s="29"/>
      <c r="G5" s="29"/>
      <c r="H5" s="29"/>
      <c r="I5" s="29"/>
      <c r="J5" s="42"/>
    </row>
    <row r="6" spans="1:10" ht="12.75" customHeight="1">
      <c r="A6" s="29" t="s">
        <v>217</v>
      </c>
      <c r="B6" s="29" t="s">
        <v>228</v>
      </c>
      <c r="C6" s="29" t="s">
        <v>229</v>
      </c>
      <c r="D6" s="29" t="s">
        <v>102</v>
      </c>
      <c r="E6" s="44">
        <v>39612</v>
      </c>
      <c r="F6" s="44">
        <v>39616</v>
      </c>
      <c r="G6" s="29">
        <v>4</v>
      </c>
      <c r="H6" s="29" t="s">
        <v>101</v>
      </c>
      <c r="I6" s="29" t="s">
        <v>108</v>
      </c>
      <c r="J6" s="29" t="s">
        <v>85</v>
      </c>
    </row>
    <row r="7" spans="1:10" ht="12.75" customHeight="1">
      <c r="A7" s="29" t="s">
        <v>217</v>
      </c>
      <c r="B7" s="29" t="s">
        <v>228</v>
      </c>
      <c r="C7" s="29" t="s">
        <v>229</v>
      </c>
      <c r="D7" s="29" t="s">
        <v>102</v>
      </c>
      <c r="E7" s="44">
        <v>39637</v>
      </c>
      <c r="F7" s="44">
        <v>39638</v>
      </c>
      <c r="G7" s="29">
        <v>1</v>
      </c>
      <c r="H7" s="29" t="s">
        <v>101</v>
      </c>
      <c r="I7" s="29" t="s">
        <v>108</v>
      </c>
      <c r="J7" s="29" t="s">
        <v>85</v>
      </c>
    </row>
    <row r="8" spans="1:10" ht="12.75" customHeight="1">
      <c r="A8" s="29" t="s">
        <v>217</v>
      </c>
      <c r="B8" s="29" t="s">
        <v>228</v>
      </c>
      <c r="C8" s="29" t="s">
        <v>229</v>
      </c>
      <c r="D8" s="29" t="s">
        <v>102</v>
      </c>
      <c r="E8" s="44">
        <v>39682</v>
      </c>
      <c r="F8" s="44">
        <v>39686</v>
      </c>
      <c r="G8" s="29">
        <v>4</v>
      </c>
      <c r="H8" s="29" t="s">
        <v>101</v>
      </c>
      <c r="I8" s="29" t="s">
        <v>108</v>
      </c>
      <c r="J8" s="29" t="s">
        <v>85</v>
      </c>
    </row>
    <row r="9" spans="1:10" ht="12.75" customHeight="1">
      <c r="A9" s="29" t="s">
        <v>217</v>
      </c>
      <c r="B9" s="29" t="s">
        <v>232</v>
      </c>
      <c r="C9" s="29" t="s">
        <v>233</v>
      </c>
      <c r="D9" s="29" t="s">
        <v>102</v>
      </c>
      <c r="E9" s="44">
        <v>39694</v>
      </c>
      <c r="F9" s="44">
        <v>39695</v>
      </c>
      <c r="G9" s="29">
        <v>1</v>
      </c>
      <c r="H9" s="29" t="s">
        <v>101</v>
      </c>
      <c r="I9" s="29" t="s">
        <v>108</v>
      </c>
      <c r="J9" s="29" t="s">
        <v>85</v>
      </c>
    </row>
    <row r="10" spans="1:10" ht="12.75" customHeight="1">
      <c r="A10" s="29" t="s">
        <v>217</v>
      </c>
      <c r="B10" s="29" t="s">
        <v>238</v>
      </c>
      <c r="C10" s="29" t="s">
        <v>239</v>
      </c>
      <c r="D10" s="29" t="s">
        <v>102</v>
      </c>
      <c r="E10" s="44">
        <v>39612</v>
      </c>
      <c r="F10" s="44">
        <v>39616</v>
      </c>
      <c r="G10" s="29">
        <v>4</v>
      </c>
      <c r="H10" s="29" t="s">
        <v>101</v>
      </c>
      <c r="I10" s="29" t="s">
        <v>108</v>
      </c>
      <c r="J10" s="29" t="s">
        <v>85</v>
      </c>
    </row>
    <row r="11" spans="1:10" ht="12.75" customHeight="1">
      <c r="A11" s="29" t="s">
        <v>217</v>
      </c>
      <c r="B11" s="29" t="s">
        <v>238</v>
      </c>
      <c r="C11" s="29" t="s">
        <v>239</v>
      </c>
      <c r="D11" s="29" t="s">
        <v>102</v>
      </c>
      <c r="E11" s="44">
        <v>39637</v>
      </c>
      <c r="F11" s="44">
        <v>39638</v>
      </c>
      <c r="G11" s="29">
        <v>1</v>
      </c>
      <c r="H11" s="29" t="s">
        <v>101</v>
      </c>
      <c r="I11" s="29" t="s">
        <v>108</v>
      </c>
      <c r="J11" s="29" t="s">
        <v>85</v>
      </c>
    </row>
    <row r="12" spans="1:10" ht="12.75" customHeight="1">
      <c r="A12" s="29" t="s">
        <v>217</v>
      </c>
      <c r="B12" s="29" t="s">
        <v>238</v>
      </c>
      <c r="C12" s="29" t="s">
        <v>239</v>
      </c>
      <c r="D12" s="29" t="s">
        <v>102</v>
      </c>
      <c r="E12" s="44">
        <v>39689</v>
      </c>
      <c r="F12" s="44">
        <v>39694</v>
      </c>
      <c r="G12" s="29">
        <v>5</v>
      </c>
      <c r="H12" s="29" t="s">
        <v>101</v>
      </c>
      <c r="I12" s="29" t="s">
        <v>108</v>
      </c>
      <c r="J12" s="29" t="s">
        <v>100</v>
      </c>
    </row>
    <row r="13" spans="1:10" ht="12.75" customHeight="1">
      <c r="A13" s="29" t="s">
        <v>217</v>
      </c>
      <c r="B13" s="29" t="s">
        <v>238</v>
      </c>
      <c r="C13" s="29" t="s">
        <v>239</v>
      </c>
      <c r="D13" s="29" t="s">
        <v>102</v>
      </c>
      <c r="E13" s="44">
        <v>39703</v>
      </c>
      <c r="F13" s="44">
        <v>39704</v>
      </c>
      <c r="G13" s="29">
        <v>1</v>
      </c>
      <c r="H13" s="29" t="s">
        <v>101</v>
      </c>
      <c r="I13" s="29" t="s">
        <v>108</v>
      </c>
      <c r="J13" s="29" t="s">
        <v>100</v>
      </c>
    </row>
    <row r="14" spans="1:10" ht="12.75" customHeight="1">
      <c r="A14" s="29" t="s">
        <v>217</v>
      </c>
      <c r="B14" s="29" t="s">
        <v>238</v>
      </c>
      <c r="C14" s="29" t="s">
        <v>239</v>
      </c>
      <c r="D14" s="29" t="s">
        <v>102</v>
      </c>
      <c r="E14" s="44">
        <v>39728</v>
      </c>
      <c r="F14" s="44">
        <v>39729</v>
      </c>
      <c r="G14" s="29">
        <v>1</v>
      </c>
      <c r="H14" s="29" t="s">
        <v>101</v>
      </c>
      <c r="I14" s="29" t="s">
        <v>108</v>
      </c>
      <c r="J14" s="29" t="s">
        <v>100</v>
      </c>
    </row>
    <row r="15" spans="1:10" ht="12.75" customHeight="1">
      <c r="A15" s="29" t="s">
        <v>217</v>
      </c>
      <c r="B15" s="29" t="s">
        <v>240</v>
      </c>
      <c r="C15" s="29" t="s">
        <v>241</v>
      </c>
      <c r="D15" s="29" t="s">
        <v>102</v>
      </c>
      <c r="E15" s="44">
        <v>39637</v>
      </c>
      <c r="F15" s="44">
        <v>39638</v>
      </c>
      <c r="G15" s="29">
        <v>1</v>
      </c>
      <c r="H15" s="29" t="s">
        <v>101</v>
      </c>
      <c r="I15" s="29" t="s">
        <v>108</v>
      </c>
      <c r="J15" s="29" t="s">
        <v>85</v>
      </c>
    </row>
    <row r="16" spans="1:10" ht="12.75" customHeight="1">
      <c r="A16" s="29" t="s">
        <v>217</v>
      </c>
      <c r="B16" s="29" t="s">
        <v>246</v>
      </c>
      <c r="C16" s="29" t="s">
        <v>247</v>
      </c>
      <c r="D16" s="29" t="s">
        <v>102</v>
      </c>
      <c r="E16" s="44">
        <v>39637</v>
      </c>
      <c r="F16" s="44">
        <v>39638</v>
      </c>
      <c r="G16" s="29">
        <v>1</v>
      </c>
      <c r="H16" s="29" t="s">
        <v>101</v>
      </c>
      <c r="I16" s="29" t="s">
        <v>108</v>
      </c>
      <c r="J16" s="29" t="s">
        <v>85</v>
      </c>
    </row>
    <row r="17" spans="1:10" ht="12.75" customHeight="1">
      <c r="A17" s="29" t="s">
        <v>217</v>
      </c>
      <c r="B17" s="29" t="s">
        <v>248</v>
      </c>
      <c r="C17" s="29" t="s">
        <v>249</v>
      </c>
      <c r="D17" s="29" t="s">
        <v>102</v>
      </c>
      <c r="E17" s="44">
        <v>39637</v>
      </c>
      <c r="F17" s="44">
        <v>39638</v>
      </c>
      <c r="G17" s="29">
        <v>1</v>
      </c>
      <c r="H17" s="29" t="s">
        <v>101</v>
      </c>
      <c r="I17" s="29" t="s">
        <v>108</v>
      </c>
      <c r="J17" s="29" t="s">
        <v>85</v>
      </c>
    </row>
    <row r="18" spans="1:10" ht="12.75" customHeight="1">
      <c r="A18" s="29" t="s">
        <v>217</v>
      </c>
      <c r="B18" s="29" t="s">
        <v>260</v>
      </c>
      <c r="C18" s="29" t="s">
        <v>261</v>
      </c>
      <c r="D18" s="29" t="s">
        <v>102</v>
      </c>
      <c r="E18" s="44">
        <v>39623</v>
      </c>
      <c r="F18" s="44">
        <v>39624</v>
      </c>
      <c r="G18" s="29">
        <v>2</v>
      </c>
      <c r="H18" s="29" t="s">
        <v>101</v>
      </c>
      <c r="I18" s="29" t="s">
        <v>54</v>
      </c>
      <c r="J18" s="29" t="s">
        <v>85</v>
      </c>
    </row>
    <row r="19" spans="1:10" ht="12.75" customHeight="1">
      <c r="A19" s="29" t="s">
        <v>217</v>
      </c>
      <c r="B19" s="29" t="s">
        <v>260</v>
      </c>
      <c r="C19" s="29" t="s">
        <v>261</v>
      </c>
      <c r="D19" s="29" t="s">
        <v>102</v>
      </c>
      <c r="E19" s="44">
        <v>39640</v>
      </c>
      <c r="F19" s="44">
        <v>39665</v>
      </c>
      <c r="G19" s="29">
        <v>25</v>
      </c>
      <c r="H19" s="29" t="s">
        <v>101</v>
      </c>
      <c r="I19" s="29" t="s">
        <v>108</v>
      </c>
      <c r="J19" s="29" t="s">
        <v>85</v>
      </c>
    </row>
    <row r="20" spans="1:10" ht="12.75" customHeight="1">
      <c r="A20" s="29" t="s">
        <v>217</v>
      </c>
      <c r="B20" s="29" t="s">
        <v>264</v>
      </c>
      <c r="C20" s="29" t="s">
        <v>265</v>
      </c>
      <c r="D20" s="29" t="s">
        <v>102</v>
      </c>
      <c r="E20" s="44">
        <v>39647</v>
      </c>
      <c r="F20" s="44">
        <v>39651</v>
      </c>
      <c r="G20" s="29">
        <v>4</v>
      </c>
      <c r="H20" s="29" t="s">
        <v>101</v>
      </c>
      <c r="I20" s="29" t="s">
        <v>108</v>
      </c>
      <c r="J20" s="29" t="s">
        <v>85</v>
      </c>
    </row>
    <row r="21" spans="1:10" ht="12.75" customHeight="1">
      <c r="A21" s="29" t="s">
        <v>217</v>
      </c>
      <c r="B21" s="29" t="s">
        <v>264</v>
      </c>
      <c r="C21" s="29" t="s">
        <v>265</v>
      </c>
      <c r="D21" s="29" t="s">
        <v>102</v>
      </c>
      <c r="E21" s="44">
        <v>39679</v>
      </c>
      <c r="F21" s="44">
        <v>39680</v>
      </c>
      <c r="G21" s="29">
        <v>1</v>
      </c>
      <c r="H21" s="29" t="s">
        <v>101</v>
      </c>
      <c r="I21" s="29" t="s">
        <v>108</v>
      </c>
      <c r="J21" s="29" t="s">
        <v>85</v>
      </c>
    </row>
    <row r="22" spans="1:10" ht="12.75" customHeight="1">
      <c r="A22" s="29" t="s">
        <v>217</v>
      </c>
      <c r="B22" s="29" t="s">
        <v>268</v>
      </c>
      <c r="C22" s="29" t="s">
        <v>269</v>
      </c>
      <c r="D22" s="29" t="s">
        <v>102</v>
      </c>
      <c r="E22" s="44">
        <v>39574</v>
      </c>
      <c r="F22" s="44">
        <v>39575</v>
      </c>
      <c r="G22" s="29">
        <v>2</v>
      </c>
      <c r="H22" s="29" t="s">
        <v>101</v>
      </c>
      <c r="I22" s="29" t="s">
        <v>108</v>
      </c>
      <c r="J22" s="29" t="s">
        <v>85</v>
      </c>
    </row>
    <row r="23" spans="1:10" ht="12.75" customHeight="1">
      <c r="A23" s="29" t="s">
        <v>217</v>
      </c>
      <c r="B23" s="29" t="s">
        <v>268</v>
      </c>
      <c r="C23" s="29" t="s">
        <v>269</v>
      </c>
      <c r="D23" s="29" t="s">
        <v>102</v>
      </c>
      <c r="E23" s="44">
        <v>39609</v>
      </c>
      <c r="F23" s="44">
        <v>39616</v>
      </c>
      <c r="G23" s="29">
        <v>7</v>
      </c>
      <c r="H23" s="29" t="s">
        <v>101</v>
      </c>
      <c r="I23" s="29" t="s">
        <v>108</v>
      </c>
      <c r="J23" s="29" t="s">
        <v>85</v>
      </c>
    </row>
    <row r="24" spans="1:10" ht="12.75" customHeight="1">
      <c r="A24" s="29" t="s">
        <v>217</v>
      </c>
      <c r="B24" s="29" t="s">
        <v>268</v>
      </c>
      <c r="C24" s="29" t="s">
        <v>269</v>
      </c>
      <c r="D24" s="29" t="s">
        <v>102</v>
      </c>
      <c r="E24" s="44">
        <v>39647</v>
      </c>
      <c r="F24" s="44">
        <v>39667</v>
      </c>
      <c r="G24" s="29">
        <v>20</v>
      </c>
      <c r="H24" s="29" t="s">
        <v>101</v>
      </c>
      <c r="I24" s="29" t="s">
        <v>108</v>
      </c>
      <c r="J24" s="29" t="s">
        <v>85</v>
      </c>
    </row>
    <row r="25" spans="1:10" ht="12.75" customHeight="1">
      <c r="A25" s="29" t="s">
        <v>217</v>
      </c>
      <c r="B25" s="29" t="s">
        <v>268</v>
      </c>
      <c r="C25" s="29" t="s">
        <v>269</v>
      </c>
      <c r="D25" s="29" t="s">
        <v>102</v>
      </c>
      <c r="E25" s="44">
        <v>39672</v>
      </c>
      <c r="F25" s="44">
        <v>39673</v>
      </c>
      <c r="G25" s="29">
        <v>2</v>
      </c>
      <c r="H25" s="29" t="s">
        <v>101</v>
      </c>
      <c r="I25" s="29" t="s">
        <v>108</v>
      </c>
      <c r="J25" s="29" t="s">
        <v>85</v>
      </c>
    </row>
    <row r="26" spans="1:10" ht="12.75" customHeight="1">
      <c r="A26" s="29" t="s">
        <v>217</v>
      </c>
      <c r="B26" s="29" t="s">
        <v>268</v>
      </c>
      <c r="C26" s="29" t="s">
        <v>269</v>
      </c>
      <c r="D26" s="29" t="s">
        <v>102</v>
      </c>
      <c r="E26" s="44">
        <v>39675</v>
      </c>
      <c r="F26" s="44">
        <v>39679</v>
      </c>
      <c r="G26" s="29">
        <v>5</v>
      </c>
      <c r="H26" s="29" t="s">
        <v>101</v>
      </c>
      <c r="I26" s="29" t="s">
        <v>108</v>
      </c>
      <c r="J26" s="29" t="s">
        <v>85</v>
      </c>
    </row>
    <row r="27" spans="1:10" ht="12.75" customHeight="1">
      <c r="A27" s="29" t="s">
        <v>217</v>
      </c>
      <c r="B27" s="29" t="s">
        <v>268</v>
      </c>
      <c r="C27" s="29" t="s">
        <v>269</v>
      </c>
      <c r="D27" s="29" t="s">
        <v>102</v>
      </c>
      <c r="E27" s="44">
        <v>39682</v>
      </c>
      <c r="F27" s="44">
        <v>39686</v>
      </c>
      <c r="G27" s="29">
        <v>4</v>
      </c>
      <c r="H27" s="29" t="s">
        <v>101</v>
      </c>
      <c r="I27" s="29" t="s">
        <v>54</v>
      </c>
      <c r="J27" s="29" t="s">
        <v>85</v>
      </c>
    </row>
    <row r="28" spans="1:10" ht="12.75" customHeight="1">
      <c r="A28" s="29" t="s">
        <v>217</v>
      </c>
      <c r="B28" s="29" t="s">
        <v>268</v>
      </c>
      <c r="C28" s="29" t="s">
        <v>269</v>
      </c>
      <c r="D28" s="29" t="s">
        <v>102</v>
      </c>
      <c r="E28" s="44">
        <v>39714</v>
      </c>
      <c r="F28" s="44">
        <v>39715</v>
      </c>
      <c r="G28" s="29">
        <v>2</v>
      </c>
      <c r="H28" s="29" t="s">
        <v>101</v>
      </c>
      <c r="I28" s="29" t="s">
        <v>108</v>
      </c>
      <c r="J28" s="29" t="s">
        <v>85</v>
      </c>
    </row>
    <row r="29" spans="1:10" ht="12.75" customHeight="1">
      <c r="A29" s="29" t="s">
        <v>217</v>
      </c>
      <c r="B29" s="29" t="s">
        <v>270</v>
      </c>
      <c r="C29" s="29" t="s">
        <v>271</v>
      </c>
      <c r="D29" s="29" t="s">
        <v>102</v>
      </c>
      <c r="E29" s="44">
        <v>39654</v>
      </c>
      <c r="F29" s="44">
        <v>39658</v>
      </c>
      <c r="G29" s="29">
        <v>4</v>
      </c>
      <c r="H29" s="29" t="s">
        <v>101</v>
      </c>
      <c r="I29" s="29" t="s">
        <v>108</v>
      </c>
      <c r="J29" s="29" t="s">
        <v>85</v>
      </c>
    </row>
    <row r="30" spans="1:10" ht="12.75" customHeight="1">
      <c r="A30" s="29" t="s">
        <v>217</v>
      </c>
      <c r="B30" s="29" t="s">
        <v>270</v>
      </c>
      <c r="C30" s="29" t="s">
        <v>271</v>
      </c>
      <c r="D30" s="29" t="s">
        <v>102</v>
      </c>
      <c r="E30" s="44">
        <v>39661</v>
      </c>
      <c r="F30" s="44">
        <v>39668</v>
      </c>
      <c r="G30" s="29">
        <v>7</v>
      </c>
      <c r="H30" s="29" t="s">
        <v>101</v>
      </c>
      <c r="I30" s="29" t="s">
        <v>108</v>
      </c>
      <c r="J30" s="29" t="s">
        <v>85</v>
      </c>
    </row>
    <row r="31" spans="1:10" ht="12.75" customHeight="1">
      <c r="A31" s="29" t="s">
        <v>217</v>
      </c>
      <c r="B31" s="29" t="s">
        <v>270</v>
      </c>
      <c r="C31" s="29" t="s">
        <v>271</v>
      </c>
      <c r="D31" s="29" t="s">
        <v>102</v>
      </c>
      <c r="E31" s="44">
        <v>39689</v>
      </c>
      <c r="F31" s="44">
        <v>39694</v>
      </c>
      <c r="G31" s="29">
        <v>5</v>
      </c>
      <c r="H31" s="29" t="s">
        <v>101</v>
      </c>
      <c r="I31" s="29" t="s">
        <v>108</v>
      </c>
      <c r="J31" s="29" t="s">
        <v>100</v>
      </c>
    </row>
    <row r="32" spans="1:10" ht="12.75" customHeight="1">
      <c r="A32" s="29" t="s">
        <v>217</v>
      </c>
      <c r="B32" s="29" t="s">
        <v>272</v>
      </c>
      <c r="C32" s="29" t="s">
        <v>273</v>
      </c>
      <c r="D32" s="29" t="s">
        <v>102</v>
      </c>
      <c r="E32" s="44">
        <v>39605</v>
      </c>
      <c r="F32" s="44">
        <v>39610</v>
      </c>
      <c r="G32" s="29">
        <v>5</v>
      </c>
      <c r="H32" s="29" t="s">
        <v>101</v>
      </c>
      <c r="I32" s="29" t="s">
        <v>108</v>
      </c>
      <c r="J32" s="29" t="s">
        <v>85</v>
      </c>
    </row>
    <row r="33" spans="1:10" ht="12.75" customHeight="1">
      <c r="A33" s="29" t="s">
        <v>217</v>
      </c>
      <c r="B33" s="29" t="s">
        <v>272</v>
      </c>
      <c r="C33" s="29" t="s">
        <v>273</v>
      </c>
      <c r="D33" s="29" t="s">
        <v>102</v>
      </c>
      <c r="E33" s="44">
        <v>39612</v>
      </c>
      <c r="F33" s="44">
        <v>39617</v>
      </c>
      <c r="G33" s="29">
        <v>5</v>
      </c>
      <c r="H33" s="29" t="s">
        <v>101</v>
      </c>
      <c r="I33" s="29" t="s">
        <v>54</v>
      </c>
      <c r="J33" s="29" t="s">
        <v>85</v>
      </c>
    </row>
    <row r="34" spans="1:10" ht="12.75" customHeight="1">
      <c r="A34" s="29" t="s">
        <v>217</v>
      </c>
      <c r="B34" s="29" t="s">
        <v>272</v>
      </c>
      <c r="C34" s="29" t="s">
        <v>273</v>
      </c>
      <c r="D34" s="29" t="s">
        <v>102</v>
      </c>
      <c r="E34" s="44">
        <v>39619</v>
      </c>
      <c r="F34" s="44">
        <v>39647</v>
      </c>
      <c r="G34" s="29">
        <v>29</v>
      </c>
      <c r="H34" s="29" t="s">
        <v>101</v>
      </c>
      <c r="I34" s="29" t="s">
        <v>108</v>
      </c>
      <c r="J34" s="29" t="s">
        <v>85</v>
      </c>
    </row>
    <row r="35" spans="1:10" ht="12.75" customHeight="1">
      <c r="A35" s="29" t="s">
        <v>217</v>
      </c>
      <c r="B35" s="29" t="s">
        <v>272</v>
      </c>
      <c r="C35" s="29" t="s">
        <v>273</v>
      </c>
      <c r="D35" s="29" t="s">
        <v>102</v>
      </c>
      <c r="E35" s="44">
        <v>39654</v>
      </c>
      <c r="F35" s="44">
        <v>39686</v>
      </c>
      <c r="G35" s="29">
        <v>32</v>
      </c>
      <c r="H35" s="29" t="s">
        <v>101</v>
      </c>
      <c r="I35" s="29" t="s">
        <v>108</v>
      </c>
      <c r="J35" s="29" t="s">
        <v>85</v>
      </c>
    </row>
    <row r="36" spans="1:10" ht="12.75" customHeight="1">
      <c r="A36" s="32" t="s">
        <v>217</v>
      </c>
      <c r="B36" s="32" t="s">
        <v>272</v>
      </c>
      <c r="C36" s="32" t="s">
        <v>273</v>
      </c>
      <c r="D36" s="32" t="s">
        <v>102</v>
      </c>
      <c r="E36" s="73">
        <v>39689</v>
      </c>
      <c r="F36" s="73">
        <v>39729</v>
      </c>
      <c r="G36" s="32">
        <v>40</v>
      </c>
      <c r="H36" s="32" t="s">
        <v>101</v>
      </c>
      <c r="I36" s="32" t="s">
        <v>108</v>
      </c>
      <c r="J36" s="32" t="s">
        <v>100</v>
      </c>
    </row>
    <row r="37" spans="1:10" ht="12.75" customHeight="1">
      <c r="A37" s="29"/>
      <c r="B37" s="54">
        <f>SUM(IF(FREQUENCY(MATCH(B6:B36,B6:B36,0),MATCH(B6:B36,B6:B36,0))&gt;0,1))</f>
        <v>11</v>
      </c>
      <c r="C37" s="30"/>
      <c r="D37" s="30">
        <f>COUNTA(D6:D36)</f>
        <v>31</v>
      </c>
      <c r="E37" s="30"/>
      <c r="F37" s="30"/>
      <c r="G37" s="30">
        <f>SUM(G6:G36)</f>
        <v>226</v>
      </c>
      <c r="H37" s="29"/>
      <c r="I37" s="29"/>
      <c r="J37" s="42"/>
    </row>
    <row r="38" spans="1:10" ht="12.75" customHeight="1">
      <c r="A38" s="29"/>
      <c r="B38" s="29"/>
      <c r="C38" s="29"/>
      <c r="D38" s="29"/>
      <c r="E38" s="29"/>
      <c r="F38" s="29"/>
      <c r="G38" s="29"/>
      <c r="H38" s="29"/>
      <c r="I38" s="29"/>
      <c r="J38" s="42"/>
    </row>
    <row r="39" spans="1:10" ht="12.75" customHeight="1">
      <c r="A39" s="30" t="s">
        <v>109</v>
      </c>
      <c r="B39" s="40">
        <f>B4+B37</f>
        <v>13</v>
      </c>
      <c r="C39" s="40"/>
      <c r="D39" s="40">
        <f>D4+D37</f>
        <v>33</v>
      </c>
      <c r="E39" s="29"/>
      <c r="F39" s="29"/>
      <c r="G39" s="40">
        <f>G4+G37</f>
        <v>228</v>
      </c>
      <c r="H39" s="29"/>
      <c r="I39" s="29"/>
      <c r="J39" s="42"/>
    </row>
    <row r="40" ht="12.75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Minnesota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2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1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31" t="s">
        <v>88</v>
      </c>
      <c r="C1" s="132"/>
      <c r="D1" s="132"/>
      <c r="E1" s="132"/>
      <c r="F1" s="28"/>
      <c r="G1" s="129" t="s">
        <v>87</v>
      </c>
      <c r="H1" s="130"/>
      <c r="I1" s="130"/>
      <c r="J1" s="130"/>
      <c r="K1" s="130"/>
    </row>
    <row r="2" spans="1:147" s="9" customFormat="1" ht="50.25" customHeight="1">
      <c r="A2" s="19" t="s">
        <v>55</v>
      </c>
      <c r="B2" s="3" t="s">
        <v>56</v>
      </c>
      <c r="C2" s="3" t="s">
        <v>45</v>
      </c>
      <c r="D2" s="3" t="s">
        <v>36</v>
      </c>
      <c r="E2" s="3" t="s">
        <v>69</v>
      </c>
      <c r="F2" s="28"/>
      <c r="G2" s="3" t="s">
        <v>37</v>
      </c>
      <c r="H2" s="3" t="s">
        <v>38</v>
      </c>
      <c r="I2" s="3" t="s">
        <v>39</v>
      </c>
      <c r="J2" s="3" t="s">
        <v>40</v>
      </c>
      <c r="K2" s="3" t="s">
        <v>41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29" t="s">
        <v>171</v>
      </c>
      <c r="B3" s="29" t="s">
        <v>172</v>
      </c>
      <c r="C3" s="29" t="s">
        <v>173</v>
      </c>
      <c r="D3" s="33">
        <v>1</v>
      </c>
      <c r="E3" s="33">
        <v>1</v>
      </c>
      <c r="F3" s="33"/>
      <c r="G3" s="33">
        <v>1</v>
      </c>
      <c r="H3" s="33"/>
      <c r="I3" s="33"/>
      <c r="J3" s="33"/>
      <c r="K3" s="33"/>
    </row>
    <row r="4" spans="1:11" ht="12.75" customHeight="1">
      <c r="A4" s="32" t="s">
        <v>171</v>
      </c>
      <c r="B4" s="32" t="s">
        <v>213</v>
      </c>
      <c r="C4" s="32" t="s">
        <v>214</v>
      </c>
      <c r="D4" s="45">
        <v>1</v>
      </c>
      <c r="E4" s="45">
        <v>1</v>
      </c>
      <c r="F4" s="45"/>
      <c r="G4" s="45">
        <v>1</v>
      </c>
      <c r="H4" s="45"/>
      <c r="I4" s="45"/>
      <c r="J4" s="45"/>
      <c r="K4" s="45"/>
    </row>
    <row r="5" spans="1:11" ht="12.75" customHeight="1">
      <c r="A5" s="29"/>
      <c r="B5" s="30">
        <f>COUNTA(B3:B4)</f>
        <v>2</v>
      </c>
      <c r="C5" s="30"/>
      <c r="D5" s="30">
        <f>SUM(D3:D4)</f>
        <v>2</v>
      </c>
      <c r="E5" s="30">
        <f>SUM(E3:E4)</f>
        <v>2</v>
      </c>
      <c r="F5" s="33"/>
      <c r="G5" s="30">
        <f>SUM(G3:G4)</f>
        <v>2</v>
      </c>
      <c r="H5" s="30">
        <f>SUM(H3:H4)</f>
        <v>0</v>
      </c>
      <c r="I5" s="30">
        <f>SUM(I3:I4)</f>
        <v>0</v>
      </c>
      <c r="J5" s="30">
        <f>SUM(J3:J4)</f>
        <v>0</v>
      </c>
      <c r="K5" s="30">
        <f>SUM(K3:K4)</f>
        <v>0</v>
      </c>
    </row>
    <row r="6" spans="1:11" ht="12.75" customHeight="1">
      <c r="A6" s="29"/>
      <c r="B6" s="29"/>
      <c r="C6" s="29"/>
      <c r="D6" s="33"/>
      <c r="E6" s="33"/>
      <c r="F6" s="33"/>
      <c r="G6" s="33"/>
      <c r="H6" s="33"/>
      <c r="I6" s="33"/>
      <c r="J6" s="33"/>
      <c r="K6" s="33"/>
    </row>
    <row r="7" spans="1:11" ht="12.75" customHeight="1">
      <c r="A7" s="29" t="s">
        <v>217</v>
      </c>
      <c r="B7" s="29" t="s">
        <v>228</v>
      </c>
      <c r="C7" s="29" t="s">
        <v>229</v>
      </c>
      <c r="D7" s="33">
        <v>3</v>
      </c>
      <c r="E7" s="33">
        <v>9</v>
      </c>
      <c r="F7" s="33"/>
      <c r="G7" s="33">
        <v>1</v>
      </c>
      <c r="H7" s="33"/>
      <c r="I7" s="33">
        <v>2</v>
      </c>
      <c r="J7" s="33"/>
      <c r="K7" s="33"/>
    </row>
    <row r="8" spans="1:11" ht="12.75" customHeight="1">
      <c r="A8" s="29" t="s">
        <v>217</v>
      </c>
      <c r="B8" s="29" t="s">
        <v>232</v>
      </c>
      <c r="C8" s="29" t="s">
        <v>233</v>
      </c>
      <c r="D8" s="33">
        <v>1</v>
      </c>
      <c r="E8" s="33">
        <v>1</v>
      </c>
      <c r="F8" s="33"/>
      <c r="G8" s="33">
        <v>1</v>
      </c>
      <c r="H8" s="33"/>
      <c r="I8" s="33"/>
      <c r="J8" s="33"/>
      <c r="K8" s="33"/>
    </row>
    <row r="9" spans="1:11" ht="12.75" customHeight="1">
      <c r="A9" s="29" t="s">
        <v>217</v>
      </c>
      <c r="B9" s="29" t="s">
        <v>238</v>
      </c>
      <c r="C9" s="29" t="s">
        <v>239</v>
      </c>
      <c r="D9" s="33">
        <v>5</v>
      </c>
      <c r="E9" s="33">
        <v>12</v>
      </c>
      <c r="F9" s="33"/>
      <c r="G9" s="33">
        <v>3</v>
      </c>
      <c r="H9" s="33"/>
      <c r="I9" s="33">
        <v>2</v>
      </c>
      <c r="J9" s="33"/>
      <c r="K9" s="33"/>
    </row>
    <row r="10" spans="1:11" ht="12.75" customHeight="1">
      <c r="A10" s="29" t="s">
        <v>217</v>
      </c>
      <c r="B10" s="29" t="s">
        <v>240</v>
      </c>
      <c r="C10" s="29" t="s">
        <v>241</v>
      </c>
      <c r="D10" s="33">
        <v>1</v>
      </c>
      <c r="E10" s="33">
        <v>1</v>
      </c>
      <c r="F10" s="33"/>
      <c r="G10" s="33">
        <v>1</v>
      </c>
      <c r="H10" s="33"/>
      <c r="I10" s="33"/>
      <c r="J10" s="33"/>
      <c r="K10" s="33"/>
    </row>
    <row r="11" spans="1:11" ht="12.75" customHeight="1">
      <c r="A11" s="29" t="s">
        <v>217</v>
      </c>
      <c r="B11" s="29" t="s">
        <v>246</v>
      </c>
      <c r="C11" s="29" t="s">
        <v>247</v>
      </c>
      <c r="D11" s="33">
        <v>1</v>
      </c>
      <c r="E11" s="33">
        <v>1</v>
      </c>
      <c r="F11" s="33"/>
      <c r="G11" s="33">
        <v>1</v>
      </c>
      <c r="H11" s="33"/>
      <c r="I11" s="33"/>
      <c r="J11" s="33"/>
      <c r="K11" s="33"/>
    </row>
    <row r="12" spans="1:11" ht="12.75" customHeight="1">
      <c r="A12" s="29" t="s">
        <v>217</v>
      </c>
      <c r="B12" s="29" t="s">
        <v>248</v>
      </c>
      <c r="C12" s="29" t="s">
        <v>249</v>
      </c>
      <c r="D12" s="33">
        <v>1</v>
      </c>
      <c r="E12" s="33">
        <v>1</v>
      </c>
      <c r="F12" s="33"/>
      <c r="G12" s="33">
        <v>1</v>
      </c>
      <c r="H12" s="33"/>
      <c r="I12" s="33"/>
      <c r="J12" s="33"/>
      <c r="K12" s="33"/>
    </row>
    <row r="13" spans="1:11" ht="12.75" customHeight="1">
      <c r="A13" s="29" t="s">
        <v>217</v>
      </c>
      <c r="B13" s="29" t="s">
        <v>260</v>
      </c>
      <c r="C13" s="29" t="s">
        <v>261</v>
      </c>
      <c r="D13" s="33">
        <v>2</v>
      </c>
      <c r="E13" s="33">
        <v>27</v>
      </c>
      <c r="F13" s="33"/>
      <c r="G13" s="33"/>
      <c r="H13" s="33">
        <v>1</v>
      </c>
      <c r="I13" s="33"/>
      <c r="J13" s="33">
        <v>1</v>
      </c>
      <c r="K13" s="33"/>
    </row>
    <row r="14" spans="1:11" ht="12.75" customHeight="1">
      <c r="A14" s="29" t="s">
        <v>217</v>
      </c>
      <c r="B14" s="29" t="s">
        <v>264</v>
      </c>
      <c r="C14" s="29" t="s">
        <v>265</v>
      </c>
      <c r="D14" s="33">
        <v>2</v>
      </c>
      <c r="E14" s="33">
        <v>5</v>
      </c>
      <c r="F14" s="33"/>
      <c r="G14" s="33">
        <v>1</v>
      </c>
      <c r="H14" s="33"/>
      <c r="I14" s="33">
        <v>1</v>
      </c>
      <c r="J14" s="33"/>
      <c r="K14" s="33"/>
    </row>
    <row r="15" spans="1:11" ht="12.75" customHeight="1">
      <c r="A15" s="29" t="s">
        <v>217</v>
      </c>
      <c r="B15" s="29" t="s">
        <v>268</v>
      </c>
      <c r="C15" s="29" t="s">
        <v>269</v>
      </c>
      <c r="D15" s="33">
        <v>7</v>
      </c>
      <c r="E15" s="33">
        <v>42</v>
      </c>
      <c r="F15" s="33"/>
      <c r="G15" s="33"/>
      <c r="H15" s="33">
        <v>3</v>
      </c>
      <c r="I15" s="33">
        <v>3</v>
      </c>
      <c r="J15" s="33">
        <v>1</v>
      </c>
      <c r="K15" s="33"/>
    </row>
    <row r="16" spans="1:11" ht="12.75" customHeight="1">
      <c r="A16" s="29" t="s">
        <v>217</v>
      </c>
      <c r="B16" s="29" t="s">
        <v>270</v>
      </c>
      <c r="C16" s="29" t="s">
        <v>271</v>
      </c>
      <c r="D16" s="33">
        <v>3</v>
      </c>
      <c r="E16" s="33">
        <v>16</v>
      </c>
      <c r="F16" s="33"/>
      <c r="G16" s="33"/>
      <c r="H16" s="33"/>
      <c r="I16" s="33">
        <v>3</v>
      </c>
      <c r="J16" s="33"/>
      <c r="K16" s="33"/>
    </row>
    <row r="17" spans="1:11" ht="12.75" customHeight="1">
      <c r="A17" s="32" t="s">
        <v>217</v>
      </c>
      <c r="B17" s="32" t="s">
        <v>272</v>
      </c>
      <c r="C17" s="32" t="s">
        <v>273</v>
      </c>
      <c r="D17" s="45">
        <v>5</v>
      </c>
      <c r="E17" s="45">
        <v>111</v>
      </c>
      <c r="F17" s="45"/>
      <c r="G17" s="45"/>
      <c r="H17" s="45"/>
      <c r="I17" s="45">
        <v>2</v>
      </c>
      <c r="J17" s="45">
        <v>1</v>
      </c>
      <c r="K17" s="45">
        <v>2</v>
      </c>
    </row>
    <row r="18" spans="1:11" ht="12.75" customHeight="1">
      <c r="A18" s="29"/>
      <c r="B18" s="30">
        <f>COUNTA(B7:B17)</f>
        <v>11</v>
      </c>
      <c r="C18" s="30"/>
      <c r="D18" s="30">
        <f>SUM(D7:D17)</f>
        <v>31</v>
      </c>
      <c r="E18" s="30">
        <f>SUM(E7:E17)</f>
        <v>226</v>
      </c>
      <c r="F18" s="33"/>
      <c r="G18" s="30">
        <f>SUM(G7:G17)</f>
        <v>9</v>
      </c>
      <c r="H18" s="30">
        <f>SUM(H7:H17)</f>
        <v>4</v>
      </c>
      <c r="I18" s="30">
        <f>SUM(I7:I17)</f>
        <v>13</v>
      </c>
      <c r="J18" s="30">
        <f>SUM(J7:J17)</f>
        <v>3</v>
      </c>
      <c r="K18" s="30">
        <f>SUM(K7:K17)</f>
        <v>2</v>
      </c>
    </row>
    <row r="19" spans="1:11" ht="12.75" customHeight="1">
      <c r="A19" s="29"/>
      <c r="B19" s="29"/>
      <c r="C19" s="29"/>
      <c r="D19" s="33"/>
      <c r="E19" s="33"/>
      <c r="F19" s="33"/>
      <c r="G19" s="33"/>
      <c r="H19" s="33"/>
      <c r="I19" s="33"/>
      <c r="J19" s="33"/>
      <c r="K19" s="33"/>
    </row>
    <row r="20" spans="1:11" ht="12.75" customHeight="1">
      <c r="A20" s="30" t="s">
        <v>109</v>
      </c>
      <c r="B20" s="40">
        <f>B5+B18</f>
        <v>13</v>
      </c>
      <c r="C20" s="34"/>
      <c r="D20" s="40">
        <f>D5+D18</f>
        <v>33</v>
      </c>
      <c r="E20" s="40">
        <f>E5+E18</f>
        <v>228</v>
      </c>
      <c r="F20" s="33"/>
      <c r="G20" s="40">
        <f>G5+G18</f>
        <v>11</v>
      </c>
      <c r="H20" s="40">
        <f>H5+H18</f>
        <v>4</v>
      </c>
      <c r="I20" s="40">
        <f>I5+I18</f>
        <v>13</v>
      </c>
      <c r="J20" s="40">
        <f>J5+J18</f>
        <v>3</v>
      </c>
      <c r="K20" s="40">
        <f>K5+K18</f>
        <v>2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Minnesota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1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1" customFormat="1" ht="9" customHeight="1">
      <c r="B1" s="134" t="s">
        <v>89</v>
      </c>
      <c r="C1" s="134"/>
      <c r="D1" s="43"/>
      <c r="E1" s="48"/>
      <c r="F1" s="43"/>
      <c r="G1" s="133" t="s">
        <v>94</v>
      </c>
      <c r="H1" s="133"/>
      <c r="I1" s="133"/>
      <c r="J1" s="43"/>
      <c r="K1" s="134" t="s">
        <v>103</v>
      </c>
      <c r="L1" s="134"/>
    </row>
    <row r="2" spans="1:12" s="46" customFormat="1" ht="48.75" customHeight="1">
      <c r="A2" s="3" t="s">
        <v>55</v>
      </c>
      <c r="B2" s="3" t="s">
        <v>56</v>
      </c>
      <c r="C2" s="3" t="s">
        <v>45</v>
      </c>
      <c r="D2" s="3"/>
      <c r="E2" s="49" t="s">
        <v>93</v>
      </c>
      <c r="F2" s="3"/>
      <c r="G2" s="3" t="s">
        <v>90</v>
      </c>
      <c r="H2" s="3" t="s">
        <v>57</v>
      </c>
      <c r="I2" s="3" t="s">
        <v>58</v>
      </c>
      <c r="J2" s="3"/>
      <c r="K2" s="3" t="s">
        <v>59</v>
      </c>
      <c r="L2" s="3" t="s">
        <v>60</v>
      </c>
    </row>
    <row r="3" spans="1:12" s="28" customFormat="1" ht="12.75" customHeight="1">
      <c r="A3" s="29" t="s">
        <v>126</v>
      </c>
      <c r="B3" s="29" t="s">
        <v>133</v>
      </c>
      <c r="C3" s="29" t="s">
        <v>134</v>
      </c>
      <c r="D3" s="34"/>
      <c r="E3" s="29">
        <v>112</v>
      </c>
      <c r="F3" s="34"/>
      <c r="G3" s="33"/>
      <c r="H3" s="33"/>
      <c r="I3" s="55">
        <f aca="true" t="shared" si="0" ref="I3:I8">H3/E3</f>
        <v>0</v>
      </c>
      <c r="J3" s="43"/>
      <c r="K3" s="56">
        <f aca="true" t="shared" si="1" ref="K3:K13">E3-H3</f>
        <v>112</v>
      </c>
      <c r="L3" s="55">
        <f aca="true" t="shared" si="2" ref="L3:L8">K3/E3</f>
        <v>1</v>
      </c>
    </row>
    <row r="4" spans="1:12" s="28" customFormat="1" ht="12.75" customHeight="1">
      <c r="A4" s="29" t="s">
        <v>126</v>
      </c>
      <c r="B4" s="29" t="s">
        <v>139</v>
      </c>
      <c r="C4" s="29" t="s">
        <v>140</v>
      </c>
      <c r="D4" s="34"/>
      <c r="E4" s="29">
        <v>112</v>
      </c>
      <c r="F4" s="34"/>
      <c r="G4" s="33"/>
      <c r="H4" s="33"/>
      <c r="I4" s="55">
        <f t="shared" si="0"/>
        <v>0</v>
      </c>
      <c r="J4" s="43"/>
      <c r="K4" s="56">
        <f t="shared" si="1"/>
        <v>112</v>
      </c>
      <c r="L4" s="55">
        <f t="shared" si="2"/>
        <v>1</v>
      </c>
    </row>
    <row r="5" spans="1:12" s="28" customFormat="1" ht="12.75" customHeight="1">
      <c r="A5" s="29" t="s">
        <v>126</v>
      </c>
      <c r="B5" s="29" t="s">
        <v>141</v>
      </c>
      <c r="C5" s="29" t="s">
        <v>142</v>
      </c>
      <c r="D5" s="34"/>
      <c r="E5" s="29">
        <v>112</v>
      </c>
      <c r="F5" s="34"/>
      <c r="G5" s="33"/>
      <c r="H5" s="33"/>
      <c r="I5" s="55">
        <f t="shared" si="0"/>
        <v>0</v>
      </c>
      <c r="J5" s="43"/>
      <c r="K5" s="56">
        <f t="shared" si="1"/>
        <v>112</v>
      </c>
      <c r="L5" s="55">
        <f t="shared" si="2"/>
        <v>1</v>
      </c>
    </row>
    <row r="6" spans="1:12" s="28" customFormat="1" ht="12.75" customHeight="1">
      <c r="A6" s="29" t="s">
        <v>126</v>
      </c>
      <c r="B6" s="29" t="s">
        <v>143</v>
      </c>
      <c r="C6" s="29" t="s">
        <v>144</v>
      </c>
      <c r="D6" s="34"/>
      <c r="E6" s="29">
        <v>112</v>
      </c>
      <c r="F6" s="34"/>
      <c r="G6" s="33"/>
      <c r="H6" s="33"/>
      <c r="I6" s="55">
        <f t="shared" si="0"/>
        <v>0</v>
      </c>
      <c r="J6" s="43"/>
      <c r="K6" s="56">
        <f t="shared" si="1"/>
        <v>112</v>
      </c>
      <c r="L6" s="55">
        <f t="shared" si="2"/>
        <v>1</v>
      </c>
    </row>
    <row r="7" spans="1:12" s="28" customFormat="1" ht="12.75" customHeight="1">
      <c r="A7" s="29" t="s">
        <v>126</v>
      </c>
      <c r="B7" s="29" t="s">
        <v>145</v>
      </c>
      <c r="C7" s="29" t="s">
        <v>146</v>
      </c>
      <c r="D7" s="34"/>
      <c r="E7" s="29">
        <v>112</v>
      </c>
      <c r="F7" s="34"/>
      <c r="G7" s="33"/>
      <c r="H7" s="33"/>
      <c r="I7" s="55">
        <f t="shared" si="0"/>
        <v>0</v>
      </c>
      <c r="J7" s="43"/>
      <c r="K7" s="56">
        <f t="shared" si="1"/>
        <v>112</v>
      </c>
      <c r="L7" s="55">
        <f t="shared" si="2"/>
        <v>1</v>
      </c>
    </row>
    <row r="8" spans="1:12" s="28" customFormat="1" ht="12.75" customHeight="1">
      <c r="A8" s="29" t="s">
        <v>126</v>
      </c>
      <c r="B8" s="29" t="s">
        <v>153</v>
      </c>
      <c r="C8" s="29" t="s">
        <v>154</v>
      </c>
      <c r="D8" s="34"/>
      <c r="E8" s="29">
        <v>112</v>
      </c>
      <c r="F8" s="34"/>
      <c r="G8" s="33"/>
      <c r="H8" s="33"/>
      <c r="I8" s="55">
        <f t="shared" si="0"/>
        <v>0</v>
      </c>
      <c r="J8" s="43"/>
      <c r="K8" s="56">
        <f t="shared" si="1"/>
        <v>112</v>
      </c>
      <c r="L8" s="55">
        <f t="shared" si="2"/>
        <v>1</v>
      </c>
    </row>
    <row r="9" spans="1:12" s="28" customFormat="1" ht="12.75" customHeight="1">
      <c r="A9" s="29" t="s">
        <v>126</v>
      </c>
      <c r="B9" s="29" t="s">
        <v>155</v>
      </c>
      <c r="C9" s="29" t="s">
        <v>156</v>
      </c>
      <c r="D9" s="34"/>
      <c r="E9" s="29">
        <v>112</v>
      </c>
      <c r="F9" s="34"/>
      <c r="G9" s="33"/>
      <c r="H9" s="33"/>
      <c r="I9" s="55">
        <f aca="true" t="shared" si="3" ref="I9:I14">H9/E9</f>
        <v>0</v>
      </c>
      <c r="J9" s="43"/>
      <c r="K9" s="56">
        <f t="shared" si="1"/>
        <v>112</v>
      </c>
      <c r="L9" s="55">
        <f aca="true" t="shared" si="4" ref="L9:L14">K9/E9</f>
        <v>1</v>
      </c>
    </row>
    <row r="10" spans="1:12" s="28" customFormat="1" ht="12.75" customHeight="1">
      <c r="A10" s="29" t="s">
        <v>126</v>
      </c>
      <c r="B10" s="29" t="s">
        <v>157</v>
      </c>
      <c r="C10" s="29" t="s">
        <v>158</v>
      </c>
      <c r="D10" s="34"/>
      <c r="E10" s="29">
        <v>112</v>
      </c>
      <c r="F10" s="34"/>
      <c r="G10" s="33"/>
      <c r="H10" s="33"/>
      <c r="I10" s="55">
        <f t="shared" si="3"/>
        <v>0</v>
      </c>
      <c r="J10" s="43"/>
      <c r="K10" s="56">
        <f t="shared" si="1"/>
        <v>112</v>
      </c>
      <c r="L10" s="55">
        <f t="shared" si="4"/>
        <v>1</v>
      </c>
    </row>
    <row r="11" spans="1:12" s="28" customFormat="1" ht="12.75" customHeight="1">
      <c r="A11" s="29" t="s">
        <v>126</v>
      </c>
      <c r="B11" s="29" t="s">
        <v>163</v>
      </c>
      <c r="C11" s="29" t="s">
        <v>164</v>
      </c>
      <c r="D11" s="34"/>
      <c r="E11" s="29">
        <v>112</v>
      </c>
      <c r="F11" s="34"/>
      <c r="G11" s="33"/>
      <c r="H11" s="33"/>
      <c r="I11" s="55">
        <f t="shared" si="3"/>
        <v>0</v>
      </c>
      <c r="J11" s="43"/>
      <c r="K11" s="56">
        <f t="shared" si="1"/>
        <v>112</v>
      </c>
      <c r="L11" s="55">
        <f t="shared" si="4"/>
        <v>1</v>
      </c>
    </row>
    <row r="12" spans="1:12" s="28" customFormat="1" ht="12.75" customHeight="1">
      <c r="A12" s="29" t="s">
        <v>126</v>
      </c>
      <c r="B12" s="29" t="s">
        <v>165</v>
      </c>
      <c r="C12" s="29" t="s">
        <v>166</v>
      </c>
      <c r="D12" s="34"/>
      <c r="E12" s="29">
        <v>112</v>
      </c>
      <c r="F12" s="34"/>
      <c r="G12" s="33"/>
      <c r="H12" s="33"/>
      <c r="I12" s="55">
        <f t="shared" si="3"/>
        <v>0</v>
      </c>
      <c r="J12" s="43"/>
      <c r="K12" s="56">
        <f t="shared" si="1"/>
        <v>112</v>
      </c>
      <c r="L12" s="55">
        <f t="shared" si="4"/>
        <v>1</v>
      </c>
    </row>
    <row r="13" spans="1:12" ht="12.75">
      <c r="A13" s="32" t="s">
        <v>126</v>
      </c>
      <c r="B13" s="32" t="s">
        <v>167</v>
      </c>
      <c r="C13" s="32" t="s">
        <v>168</v>
      </c>
      <c r="D13" s="57"/>
      <c r="E13" s="32">
        <v>112</v>
      </c>
      <c r="F13" s="57"/>
      <c r="G13" s="45"/>
      <c r="H13" s="45"/>
      <c r="I13" s="58">
        <f t="shared" si="3"/>
        <v>0</v>
      </c>
      <c r="J13" s="47"/>
      <c r="K13" s="59">
        <f t="shared" si="1"/>
        <v>112</v>
      </c>
      <c r="L13" s="58">
        <f t="shared" si="4"/>
        <v>1</v>
      </c>
    </row>
    <row r="14" spans="1:12" ht="12.75">
      <c r="A14" s="29"/>
      <c r="B14" s="30">
        <f>COUNTA(B3:B13)</f>
        <v>11</v>
      </c>
      <c r="C14" s="29"/>
      <c r="D14" s="34"/>
      <c r="E14" s="35">
        <f>SUM(E3:E13)</f>
        <v>1232</v>
      </c>
      <c r="F14" s="37"/>
      <c r="G14" s="30">
        <f>COUNTA(G3:G13)</f>
        <v>0</v>
      </c>
      <c r="H14" s="35">
        <f>SUM(H3:H13)</f>
        <v>0</v>
      </c>
      <c r="I14" s="38">
        <f t="shared" si="3"/>
        <v>0</v>
      </c>
      <c r="J14" s="39"/>
      <c r="K14" s="35">
        <f>SUM(K3:K13)</f>
        <v>1232</v>
      </c>
      <c r="L14" s="38">
        <f t="shared" si="4"/>
        <v>1</v>
      </c>
    </row>
    <row r="15" spans="1:12" ht="12.75">
      <c r="A15" s="29"/>
      <c r="B15" s="29"/>
      <c r="C15" s="29"/>
      <c r="D15" s="34"/>
      <c r="E15" s="50"/>
      <c r="F15" s="34"/>
      <c r="G15" s="33"/>
      <c r="H15" s="33"/>
      <c r="I15" s="55"/>
      <c r="J15" s="43"/>
      <c r="K15" s="56"/>
      <c r="L15" s="55"/>
    </row>
    <row r="16" spans="1:12" ht="12.75">
      <c r="A16" s="29" t="s">
        <v>171</v>
      </c>
      <c r="B16" s="29" t="s">
        <v>172</v>
      </c>
      <c r="C16" s="29" t="s">
        <v>173</v>
      </c>
      <c r="E16" s="29">
        <v>112</v>
      </c>
      <c r="G16" s="33" t="s">
        <v>98</v>
      </c>
      <c r="H16" s="36">
        <v>1</v>
      </c>
      <c r="I16" s="55">
        <f aca="true" t="shared" si="5" ref="I16:I26">H16/E16</f>
        <v>0.008928571428571428</v>
      </c>
      <c r="J16" s="43"/>
      <c r="K16" s="56">
        <f aca="true" t="shared" si="6" ref="K16:K26">E16-H16</f>
        <v>111</v>
      </c>
      <c r="L16" s="55">
        <f aca="true" t="shared" si="7" ref="L16:L26">K16/E16</f>
        <v>0.9910714285714286</v>
      </c>
    </row>
    <row r="17" spans="1:12" ht="12.75">
      <c r="A17" s="29" t="s">
        <v>171</v>
      </c>
      <c r="B17" s="29" t="s">
        <v>176</v>
      </c>
      <c r="C17" s="29" t="s">
        <v>177</v>
      </c>
      <c r="D17" s="34"/>
      <c r="E17" s="29">
        <v>112</v>
      </c>
      <c r="F17" s="34"/>
      <c r="G17" s="33"/>
      <c r="H17" s="33"/>
      <c r="I17" s="55">
        <f t="shared" si="5"/>
        <v>0</v>
      </c>
      <c r="J17" s="43"/>
      <c r="K17" s="56">
        <f t="shared" si="6"/>
        <v>112</v>
      </c>
      <c r="L17" s="55">
        <f t="shared" si="7"/>
        <v>1</v>
      </c>
    </row>
    <row r="18" spans="1:12" ht="12.75">
      <c r="A18" s="29" t="s">
        <v>171</v>
      </c>
      <c r="B18" s="29" t="s">
        <v>178</v>
      </c>
      <c r="C18" s="29" t="s">
        <v>179</v>
      </c>
      <c r="D18" s="34"/>
      <c r="E18" s="29">
        <v>112</v>
      </c>
      <c r="F18" s="34"/>
      <c r="G18" s="33"/>
      <c r="H18" s="33"/>
      <c r="I18" s="55">
        <f t="shared" si="5"/>
        <v>0</v>
      </c>
      <c r="J18" s="43"/>
      <c r="K18" s="56">
        <f t="shared" si="6"/>
        <v>112</v>
      </c>
      <c r="L18" s="55">
        <f t="shared" si="7"/>
        <v>1</v>
      </c>
    </row>
    <row r="19" spans="1:12" ht="12.75">
      <c r="A19" s="29" t="s">
        <v>171</v>
      </c>
      <c r="B19" s="29" t="s">
        <v>180</v>
      </c>
      <c r="C19" s="29" t="s">
        <v>181</v>
      </c>
      <c r="E19" s="29">
        <v>112</v>
      </c>
      <c r="H19" s="36"/>
      <c r="I19" s="55">
        <f t="shared" si="5"/>
        <v>0</v>
      </c>
      <c r="J19" s="43"/>
      <c r="K19" s="56">
        <f t="shared" si="6"/>
        <v>112</v>
      </c>
      <c r="L19" s="55">
        <f t="shared" si="7"/>
        <v>1</v>
      </c>
    </row>
    <row r="20" spans="1:12" ht="12.75">
      <c r="A20" s="29" t="s">
        <v>171</v>
      </c>
      <c r="B20" s="29" t="s">
        <v>182</v>
      </c>
      <c r="C20" s="29" t="s">
        <v>183</v>
      </c>
      <c r="D20" s="34"/>
      <c r="E20" s="29">
        <v>112</v>
      </c>
      <c r="F20" s="34"/>
      <c r="G20" s="33"/>
      <c r="H20" s="33"/>
      <c r="I20" s="55">
        <f t="shared" si="5"/>
        <v>0</v>
      </c>
      <c r="J20" s="43"/>
      <c r="K20" s="56">
        <f t="shared" si="6"/>
        <v>112</v>
      </c>
      <c r="L20" s="55">
        <f t="shared" si="7"/>
        <v>1</v>
      </c>
    </row>
    <row r="21" spans="1:12" ht="12.75">
      <c r="A21" s="29" t="s">
        <v>171</v>
      </c>
      <c r="B21" s="29" t="s">
        <v>188</v>
      </c>
      <c r="C21" s="29" t="s">
        <v>189</v>
      </c>
      <c r="D21" s="34"/>
      <c r="E21" s="29">
        <v>112</v>
      </c>
      <c r="F21" s="34"/>
      <c r="G21" s="33"/>
      <c r="H21" s="33"/>
      <c r="I21" s="55">
        <f t="shared" si="5"/>
        <v>0</v>
      </c>
      <c r="J21" s="43"/>
      <c r="K21" s="56">
        <f t="shared" si="6"/>
        <v>112</v>
      </c>
      <c r="L21" s="55">
        <f t="shared" si="7"/>
        <v>1</v>
      </c>
    </row>
    <row r="22" spans="1:12" ht="12.75">
      <c r="A22" s="29" t="s">
        <v>171</v>
      </c>
      <c r="B22" s="29" t="s">
        <v>201</v>
      </c>
      <c r="C22" s="29" t="s">
        <v>202</v>
      </c>
      <c r="D22" s="34"/>
      <c r="E22" s="29">
        <v>112</v>
      </c>
      <c r="F22" s="34"/>
      <c r="G22" s="33"/>
      <c r="H22" s="33"/>
      <c r="I22" s="55">
        <f t="shared" si="5"/>
        <v>0</v>
      </c>
      <c r="J22" s="43"/>
      <c r="K22" s="56">
        <f t="shared" si="6"/>
        <v>112</v>
      </c>
      <c r="L22" s="55">
        <f t="shared" si="7"/>
        <v>1</v>
      </c>
    </row>
    <row r="23" spans="1:12" ht="12.75">
      <c r="A23" s="29" t="s">
        <v>171</v>
      </c>
      <c r="B23" s="29" t="s">
        <v>203</v>
      </c>
      <c r="C23" s="29" t="s">
        <v>204</v>
      </c>
      <c r="D23" s="34"/>
      <c r="E23" s="29">
        <v>112</v>
      </c>
      <c r="F23" s="34"/>
      <c r="G23" s="33"/>
      <c r="H23" s="33"/>
      <c r="I23" s="55">
        <f t="shared" si="5"/>
        <v>0</v>
      </c>
      <c r="J23" s="43"/>
      <c r="K23" s="56">
        <f t="shared" si="6"/>
        <v>112</v>
      </c>
      <c r="L23" s="55">
        <f t="shared" si="7"/>
        <v>1</v>
      </c>
    </row>
    <row r="24" spans="1:12" ht="12.75">
      <c r="A24" s="29" t="s">
        <v>171</v>
      </c>
      <c r="B24" s="29" t="s">
        <v>205</v>
      </c>
      <c r="C24" s="29" t="s">
        <v>206</v>
      </c>
      <c r="D24" s="89"/>
      <c r="E24" s="29">
        <v>112</v>
      </c>
      <c r="F24" s="89"/>
      <c r="G24" s="69"/>
      <c r="H24" s="69"/>
      <c r="I24" s="55">
        <f t="shared" si="5"/>
        <v>0</v>
      </c>
      <c r="J24" s="43"/>
      <c r="K24" s="56">
        <f t="shared" si="6"/>
        <v>112</v>
      </c>
      <c r="L24" s="55">
        <f t="shared" si="7"/>
        <v>1</v>
      </c>
    </row>
    <row r="25" spans="1:12" ht="12.75">
      <c r="A25" s="29" t="s">
        <v>171</v>
      </c>
      <c r="B25" s="29" t="s">
        <v>211</v>
      </c>
      <c r="C25" s="29" t="s">
        <v>212</v>
      </c>
      <c r="E25" s="29">
        <v>112</v>
      </c>
      <c r="H25" s="36"/>
      <c r="I25" s="55">
        <f t="shared" si="5"/>
        <v>0</v>
      </c>
      <c r="J25" s="43"/>
      <c r="K25" s="56">
        <f t="shared" si="6"/>
        <v>112</v>
      </c>
      <c r="L25" s="55">
        <f t="shared" si="7"/>
        <v>1</v>
      </c>
    </row>
    <row r="26" spans="1:12" ht="12.75">
      <c r="A26" s="32" t="s">
        <v>171</v>
      </c>
      <c r="B26" s="32" t="s">
        <v>213</v>
      </c>
      <c r="C26" s="32" t="s">
        <v>214</v>
      </c>
      <c r="D26" s="90"/>
      <c r="E26" s="32">
        <v>112</v>
      </c>
      <c r="F26" s="90"/>
      <c r="G26" s="45" t="s">
        <v>98</v>
      </c>
      <c r="H26" s="92">
        <v>1</v>
      </c>
      <c r="I26" s="58">
        <f t="shared" si="5"/>
        <v>0.008928571428571428</v>
      </c>
      <c r="J26" s="47"/>
      <c r="K26" s="59">
        <f t="shared" si="6"/>
        <v>111</v>
      </c>
      <c r="L26" s="58">
        <f t="shared" si="7"/>
        <v>0.9910714285714286</v>
      </c>
    </row>
    <row r="27" spans="1:12" ht="12.75">
      <c r="A27" s="29"/>
      <c r="B27" s="30">
        <f>COUNTA(B16:B26)</f>
        <v>11</v>
      </c>
      <c r="C27" s="29"/>
      <c r="D27" s="34"/>
      <c r="E27" s="35">
        <f>SUM(E16:E26)</f>
        <v>1232</v>
      </c>
      <c r="F27" s="37"/>
      <c r="G27" s="30">
        <f>COUNTA(G16:G26)</f>
        <v>2</v>
      </c>
      <c r="H27" s="35">
        <f>SUM(H16:H26)</f>
        <v>2</v>
      </c>
      <c r="I27" s="38">
        <f>H27/E27</f>
        <v>0.0016233766233766235</v>
      </c>
      <c r="J27" s="39"/>
      <c r="K27" s="48">
        <f>E27-H27</f>
        <v>1230</v>
      </c>
      <c r="L27" s="38">
        <f>K27/E27</f>
        <v>0.9983766233766234</v>
      </c>
    </row>
    <row r="28" spans="1:12" ht="12.75">
      <c r="A28" s="29"/>
      <c r="B28" s="30"/>
      <c r="C28" s="29"/>
      <c r="D28" s="34"/>
      <c r="E28" s="35"/>
      <c r="F28" s="37"/>
      <c r="G28" s="30"/>
      <c r="H28" s="35"/>
      <c r="I28" s="38"/>
      <c r="J28" s="39"/>
      <c r="K28" s="48"/>
      <c r="L28" s="38"/>
    </row>
    <row r="29" spans="1:12" ht="12.75">
      <c r="A29" s="29" t="s">
        <v>217</v>
      </c>
      <c r="B29" s="29" t="s">
        <v>218</v>
      </c>
      <c r="C29" s="29" t="s">
        <v>219</v>
      </c>
      <c r="D29" s="34"/>
      <c r="E29" s="29">
        <v>112</v>
      </c>
      <c r="F29" s="89"/>
      <c r="G29" s="69"/>
      <c r="H29" s="69"/>
      <c r="I29" s="55">
        <f>H29/E29</f>
        <v>0</v>
      </c>
      <c r="J29" s="43"/>
      <c r="K29" s="56">
        <f>E29-H29</f>
        <v>112</v>
      </c>
      <c r="L29" s="55">
        <f>K29/E29</f>
        <v>1</v>
      </c>
    </row>
    <row r="30" spans="1:12" ht="12.75">
      <c r="A30" s="29" t="s">
        <v>217</v>
      </c>
      <c r="B30" s="29" t="s">
        <v>224</v>
      </c>
      <c r="C30" s="29" t="s">
        <v>225</v>
      </c>
      <c r="D30" s="34"/>
      <c r="E30" s="29">
        <v>112</v>
      </c>
      <c r="F30" s="89"/>
      <c r="G30" s="69"/>
      <c r="H30" s="69"/>
      <c r="I30" s="55">
        <f aca="true" t="shared" si="8" ref="I30:I44">H30/E30</f>
        <v>0</v>
      </c>
      <c r="J30" s="43"/>
      <c r="K30" s="56">
        <f aca="true" t="shared" si="9" ref="K30:K44">E30-H30</f>
        <v>112</v>
      </c>
      <c r="L30" s="55">
        <f aca="true" t="shared" si="10" ref="L30:L44">K30/E30</f>
        <v>1</v>
      </c>
    </row>
    <row r="31" spans="1:12" ht="12.75">
      <c r="A31" s="29" t="s">
        <v>217</v>
      </c>
      <c r="B31" s="29" t="s">
        <v>226</v>
      </c>
      <c r="C31" s="29" t="s">
        <v>227</v>
      </c>
      <c r="D31" s="34"/>
      <c r="E31" s="29">
        <v>112</v>
      </c>
      <c r="F31" s="89"/>
      <c r="G31" s="69"/>
      <c r="H31" s="69"/>
      <c r="I31" s="55">
        <f t="shared" si="8"/>
        <v>0</v>
      </c>
      <c r="J31" s="43"/>
      <c r="K31" s="56">
        <f t="shared" si="9"/>
        <v>112</v>
      </c>
      <c r="L31" s="55">
        <f t="shared" si="10"/>
        <v>1</v>
      </c>
    </row>
    <row r="32" spans="1:12" ht="12.75">
      <c r="A32" s="29" t="s">
        <v>217</v>
      </c>
      <c r="B32" s="29" t="s">
        <v>228</v>
      </c>
      <c r="C32" s="29" t="s">
        <v>229</v>
      </c>
      <c r="D32" s="34"/>
      <c r="E32" s="29">
        <v>175</v>
      </c>
      <c r="F32" s="89"/>
      <c r="G32" s="33" t="s">
        <v>98</v>
      </c>
      <c r="H32" s="33">
        <v>9</v>
      </c>
      <c r="I32" s="55">
        <f t="shared" si="8"/>
        <v>0.05142857142857143</v>
      </c>
      <c r="J32" s="43"/>
      <c r="K32" s="56">
        <f t="shared" si="9"/>
        <v>166</v>
      </c>
      <c r="L32" s="55">
        <f t="shared" si="10"/>
        <v>0.9485714285714286</v>
      </c>
    </row>
    <row r="33" spans="1:12" ht="12.75">
      <c r="A33" s="29" t="s">
        <v>217</v>
      </c>
      <c r="B33" s="29" t="s">
        <v>230</v>
      </c>
      <c r="C33" s="29" t="s">
        <v>231</v>
      </c>
      <c r="D33" s="34"/>
      <c r="E33" s="29">
        <v>112</v>
      </c>
      <c r="F33" s="89"/>
      <c r="G33" s="69"/>
      <c r="H33" s="69"/>
      <c r="I33" s="55">
        <f t="shared" si="8"/>
        <v>0</v>
      </c>
      <c r="J33" s="43"/>
      <c r="K33" s="56">
        <f t="shared" si="9"/>
        <v>112</v>
      </c>
      <c r="L33" s="55">
        <f t="shared" si="10"/>
        <v>1</v>
      </c>
    </row>
    <row r="34" spans="1:12" ht="12.75">
      <c r="A34" s="29" t="s">
        <v>217</v>
      </c>
      <c r="B34" s="29" t="s">
        <v>232</v>
      </c>
      <c r="C34" s="29" t="s">
        <v>233</v>
      </c>
      <c r="D34" s="34"/>
      <c r="E34" s="29">
        <v>112</v>
      </c>
      <c r="F34" s="89"/>
      <c r="G34" s="33" t="s">
        <v>98</v>
      </c>
      <c r="H34" s="33">
        <v>1</v>
      </c>
      <c r="I34" s="55">
        <f t="shared" si="8"/>
        <v>0.008928571428571428</v>
      </c>
      <c r="J34" s="43"/>
      <c r="K34" s="56">
        <f t="shared" si="9"/>
        <v>111</v>
      </c>
      <c r="L34" s="55">
        <f t="shared" si="10"/>
        <v>0.9910714285714286</v>
      </c>
    </row>
    <row r="35" spans="1:12" ht="12.75">
      <c r="A35" s="29" t="s">
        <v>217</v>
      </c>
      <c r="B35" s="29" t="s">
        <v>238</v>
      </c>
      <c r="C35" s="29" t="s">
        <v>239</v>
      </c>
      <c r="D35" s="34"/>
      <c r="E35" s="29">
        <v>175</v>
      </c>
      <c r="F35" s="89"/>
      <c r="G35" s="33" t="s">
        <v>98</v>
      </c>
      <c r="H35" s="33">
        <v>12</v>
      </c>
      <c r="I35" s="55">
        <f t="shared" si="8"/>
        <v>0.06857142857142857</v>
      </c>
      <c r="J35" s="43"/>
      <c r="K35" s="56">
        <f t="shared" si="9"/>
        <v>163</v>
      </c>
      <c r="L35" s="55">
        <f t="shared" si="10"/>
        <v>0.9314285714285714</v>
      </c>
    </row>
    <row r="36" spans="1:12" ht="12.75">
      <c r="A36" s="29" t="s">
        <v>217</v>
      </c>
      <c r="B36" s="29" t="s">
        <v>240</v>
      </c>
      <c r="C36" s="29" t="s">
        <v>241</v>
      </c>
      <c r="D36" s="34"/>
      <c r="E36" s="29">
        <v>112</v>
      </c>
      <c r="F36" s="89"/>
      <c r="G36" s="33" t="s">
        <v>98</v>
      </c>
      <c r="H36" s="33">
        <v>1</v>
      </c>
      <c r="I36" s="55">
        <f t="shared" si="8"/>
        <v>0.008928571428571428</v>
      </c>
      <c r="J36" s="43"/>
      <c r="K36" s="56">
        <f t="shared" si="9"/>
        <v>111</v>
      </c>
      <c r="L36" s="55">
        <f t="shared" si="10"/>
        <v>0.9910714285714286</v>
      </c>
    </row>
    <row r="37" spans="1:12" ht="12.75">
      <c r="A37" s="29" t="s">
        <v>217</v>
      </c>
      <c r="B37" s="29" t="s">
        <v>246</v>
      </c>
      <c r="C37" s="29" t="s">
        <v>247</v>
      </c>
      <c r="D37" s="34"/>
      <c r="E37" s="29">
        <v>112</v>
      </c>
      <c r="F37" s="89"/>
      <c r="G37" s="33" t="s">
        <v>98</v>
      </c>
      <c r="H37" s="33">
        <v>1</v>
      </c>
      <c r="I37" s="55">
        <f t="shared" si="8"/>
        <v>0.008928571428571428</v>
      </c>
      <c r="J37" s="43"/>
      <c r="K37" s="56">
        <f t="shared" si="9"/>
        <v>111</v>
      </c>
      <c r="L37" s="55">
        <f t="shared" si="10"/>
        <v>0.9910714285714286</v>
      </c>
    </row>
    <row r="38" spans="1:12" ht="12.75">
      <c r="A38" s="29" t="s">
        <v>217</v>
      </c>
      <c r="B38" s="29" t="s">
        <v>248</v>
      </c>
      <c r="C38" s="29" t="s">
        <v>249</v>
      </c>
      <c r="D38" s="34"/>
      <c r="E38" s="29">
        <v>112</v>
      </c>
      <c r="F38" s="89"/>
      <c r="G38" s="33" t="s">
        <v>98</v>
      </c>
      <c r="H38" s="33">
        <v>1</v>
      </c>
      <c r="I38" s="55">
        <f t="shared" si="8"/>
        <v>0.008928571428571428</v>
      </c>
      <c r="J38" s="43"/>
      <c r="K38" s="56">
        <f t="shared" si="9"/>
        <v>111</v>
      </c>
      <c r="L38" s="55">
        <f t="shared" si="10"/>
        <v>0.9910714285714286</v>
      </c>
    </row>
    <row r="39" spans="1:12" ht="12.75">
      <c r="A39" s="29" t="s">
        <v>217</v>
      </c>
      <c r="B39" s="29" t="s">
        <v>260</v>
      </c>
      <c r="C39" s="29" t="s">
        <v>261</v>
      </c>
      <c r="D39" s="34"/>
      <c r="E39" s="29">
        <v>175</v>
      </c>
      <c r="F39" s="89"/>
      <c r="G39" s="33" t="s">
        <v>98</v>
      </c>
      <c r="H39" s="33">
        <v>27</v>
      </c>
      <c r="I39" s="55">
        <f t="shared" si="8"/>
        <v>0.15428571428571428</v>
      </c>
      <c r="J39" s="43"/>
      <c r="K39" s="56">
        <f t="shared" si="9"/>
        <v>148</v>
      </c>
      <c r="L39" s="55">
        <f t="shared" si="10"/>
        <v>0.8457142857142858</v>
      </c>
    </row>
    <row r="40" spans="1:12" ht="12.75">
      <c r="A40" s="29" t="s">
        <v>217</v>
      </c>
      <c r="B40" s="29" t="s">
        <v>262</v>
      </c>
      <c r="C40" s="29" t="s">
        <v>263</v>
      </c>
      <c r="D40" s="34"/>
      <c r="E40" s="29">
        <v>175</v>
      </c>
      <c r="F40" s="89"/>
      <c r="G40" s="69"/>
      <c r="H40" s="69"/>
      <c r="I40" s="55">
        <f t="shared" si="8"/>
        <v>0</v>
      </c>
      <c r="J40" s="43"/>
      <c r="K40" s="56">
        <f t="shared" si="9"/>
        <v>175</v>
      </c>
      <c r="L40" s="55">
        <f t="shared" si="10"/>
        <v>1</v>
      </c>
    </row>
    <row r="41" spans="1:12" ht="12.75">
      <c r="A41" s="29" t="s">
        <v>217</v>
      </c>
      <c r="B41" s="29" t="s">
        <v>264</v>
      </c>
      <c r="C41" s="29" t="s">
        <v>265</v>
      </c>
      <c r="D41" s="34"/>
      <c r="E41" s="29">
        <v>175</v>
      </c>
      <c r="F41" s="89"/>
      <c r="G41" s="33" t="s">
        <v>98</v>
      </c>
      <c r="H41" s="33">
        <v>5</v>
      </c>
      <c r="I41" s="55">
        <f t="shared" si="8"/>
        <v>0.02857142857142857</v>
      </c>
      <c r="J41" s="43"/>
      <c r="K41" s="56">
        <f t="shared" si="9"/>
        <v>170</v>
      </c>
      <c r="L41" s="55">
        <f t="shared" si="10"/>
        <v>0.9714285714285714</v>
      </c>
    </row>
    <row r="42" spans="1:12" ht="12.75">
      <c r="A42" s="29" t="s">
        <v>217</v>
      </c>
      <c r="B42" s="29" t="s">
        <v>266</v>
      </c>
      <c r="C42" s="29" t="s">
        <v>267</v>
      </c>
      <c r="D42" s="34"/>
      <c r="E42" s="29">
        <v>175</v>
      </c>
      <c r="F42" s="89"/>
      <c r="G42" s="69"/>
      <c r="H42" s="69"/>
      <c r="I42" s="55">
        <f t="shared" si="8"/>
        <v>0</v>
      </c>
      <c r="J42" s="43"/>
      <c r="K42" s="56">
        <f t="shared" si="9"/>
        <v>175</v>
      </c>
      <c r="L42" s="55">
        <f t="shared" si="10"/>
        <v>1</v>
      </c>
    </row>
    <row r="43" spans="1:12" ht="12.75">
      <c r="A43" s="29" t="s">
        <v>217</v>
      </c>
      <c r="B43" s="29" t="s">
        <v>268</v>
      </c>
      <c r="C43" s="29" t="s">
        <v>269</v>
      </c>
      <c r="D43" s="34"/>
      <c r="E43" s="29">
        <v>175</v>
      </c>
      <c r="F43" s="89"/>
      <c r="G43" s="33" t="s">
        <v>98</v>
      </c>
      <c r="H43" s="33">
        <v>42</v>
      </c>
      <c r="I43" s="55">
        <f t="shared" si="8"/>
        <v>0.24</v>
      </c>
      <c r="J43" s="43"/>
      <c r="K43" s="56">
        <f t="shared" si="9"/>
        <v>133</v>
      </c>
      <c r="L43" s="55">
        <f t="shared" si="10"/>
        <v>0.76</v>
      </c>
    </row>
    <row r="44" spans="1:12" ht="12.75">
      <c r="A44" s="29" t="s">
        <v>217</v>
      </c>
      <c r="B44" s="29" t="s">
        <v>270</v>
      </c>
      <c r="C44" s="29" t="s">
        <v>271</v>
      </c>
      <c r="D44" s="34"/>
      <c r="E44" s="29">
        <v>175</v>
      </c>
      <c r="F44" s="89"/>
      <c r="G44" s="33" t="s">
        <v>98</v>
      </c>
      <c r="H44" s="33">
        <v>16</v>
      </c>
      <c r="I44" s="55">
        <f t="shared" si="8"/>
        <v>0.09142857142857143</v>
      </c>
      <c r="J44" s="43"/>
      <c r="K44" s="56">
        <f t="shared" si="9"/>
        <v>159</v>
      </c>
      <c r="L44" s="55">
        <f t="shared" si="10"/>
        <v>0.9085714285714286</v>
      </c>
    </row>
    <row r="45" spans="1:12" ht="12.75">
      <c r="A45" s="29" t="s">
        <v>217</v>
      </c>
      <c r="B45" s="29" t="s">
        <v>272</v>
      </c>
      <c r="C45" s="29" t="s">
        <v>273</v>
      </c>
      <c r="D45" s="34"/>
      <c r="E45" s="29">
        <v>175</v>
      </c>
      <c r="G45" s="33" t="s">
        <v>98</v>
      </c>
      <c r="H45" s="69">
        <v>111</v>
      </c>
      <c r="I45" s="55">
        <f>H45/E45</f>
        <v>0.6342857142857142</v>
      </c>
      <c r="J45" s="43"/>
      <c r="K45" s="56">
        <f>E45-H45</f>
        <v>64</v>
      </c>
      <c r="L45" s="55">
        <f>K45/E45</f>
        <v>0.3657142857142857</v>
      </c>
    </row>
    <row r="46" spans="1:12" ht="12.75">
      <c r="A46" s="32" t="s">
        <v>217</v>
      </c>
      <c r="B46" s="32" t="s">
        <v>276</v>
      </c>
      <c r="C46" s="32" t="s">
        <v>277</v>
      </c>
      <c r="D46" s="57"/>
      <c r="E46" s="32">
        <v>112</v>
      </c>
      <c r="F46" s="90"/>
      <c r="G46" s="90"/>
      <c r="H46" s="90"/>
      <c r="I46" s="58">
        <f>H46/E46</f>
        <v>0</v>
      </c>
      <c r="J46" s="47"/>
      <c r="K46" s="59">
        <f>E46-H46</f>
        <v>112</v>
      </c>
      <c r="L46" s="58">
        <f>K46/E46</f>
        <v>1</v>
      </c>
    </row>
    <row r="47" spans="1:12" ht="12.75">
      <c r="A47" s="29"/>
      <c r="B47" s="30">
        <f>COUNTA(B29:B46)</f>
        <v>18</v>
      </c>
      <c r="C47" s="53"/>
      <c r="D47" s="34"/>
      <c r="E47" s="35">
        <f>SUM(E29:E46)</f>
        <v>2583</v>
      </c>
      <c r="F47" s="37"/>
      <c r="G47" s="30">
        <f>COUNTA(G29:G46)</f>
        <v>11</v>
      </c>
      <c r="H47" s="35">
        <f>SUM(H29:H46)</f>
        <v>226</v>
      </c>
      <c r="I47" s="38">
        <f>H47/E47</f>
        <v>0.08749516066589237</v>
      </c>
      <c r="J47" s="39"/>
      <c r="K47" s="48">
        <f>E47-H47</f>
        <v>2357</v>
      </c>
      <c r="L47" s="38">
        <f>K47/E47</f>
        <v>0.9125048393341076</v>
      </c>
    </row>
    <row r="48" spans="1:12" ht="12.75">
      <c r="A48" s="50"/>
      <c r="B48" s="35"/>
      <c r="C48" s="50"/>
      <c r="D48" s="51"/>
      <c r="E48" s="35"/>
      <c r="F48" s="74"/>
      <c r="G48" s="35"/>
      <c r="H48" s="35"/>
      <c r="I48" s="48"/>
      <c r="J48" s="67"/>
      <c r="K48" s="48"/>
      <c r="L48" s="48"/>
    </row>
    <row r="49" spans="1:12" ht="12.75">
      <c r="A49" s="35" t="s">
        <v>109</v>
      </c>
      <c r="B49" s="71">
        <f>SUM(B14+B27+B47)</f>
        <v>40</v>
      </c>
      <c r="C49" s="72"/>
      <c r="D49" s="51"/>
      <c r="E49" s="71">
        <f>SUM(E14+E27+E47)</f>
        <v>5047</v>
      </c>
      <c r="F49" s="51"/>
      <c r="G49" s="71">
        <f>SUM(G14+G27+G47)</f>
        <v>13</v>
      </c>
      <c r="H49" s="71">
        <f>SUM(H14+H27+H47)</f>
        <v>228</v>
      </c>
      <c r="I49" s="38">
        <f>H49/E49</f>
        <v>0.04517535169407569</v>
      </c>
      <c r="J49" s="39"/>
      <c r="K49" s="48">
        <f>E49-H49</f>
        <v>4819</v>
      </c>
      <c r="L49" s="38">
        <f>K49/E49</f>
        <v>0.9548246483059243</v>
      </c>
    </row>
    <row r="50" spans="7:8" ht="12.75">
      <c r="G50" s="36"/>
      <c r="H50" s="36"/>
    </row>
    <row r="51" spans="7:8" ht="12.75">
      <c r="G51" s="36"/>
      <c r="H51" s="36"/>
    </row>
    <row r="52" spans="7:8" ht="12.75">
      <c r="G52" s="36"/>
      <c r="H52" s="36"/>
    </row>
    <row r="53" spans="7:8" ht="12.75">
      <c r="G53" s="36"/>
      <c r="H53" s="36"/>
    </row>
    <row r="54" spans="7:8" ht="12.75">
      <c r="G54" s="36"/>
      <c r="H54" s="36"/>
    </row>
    <row r="55" spans="7:8" ht="12.75">
      <c r="G55" s="36"/>
      <c r="H55" s="36"/>
    </row>
    <row r="56" spans="7:8" ht="12.75">
      <c r="G56" s="36"/>
      <c r="H56" s="36"/>
    </row>
    <row r="57" spans="7:8" ht="12.75">
      <c r="G57" s="36"/>
      <c r="H57" s="36"/>
    </row>
    <row r="58" spans="7:8" ht="12.75">
      <c r="G58" s="36"/>
      <c r="H58" s="36"/>
    </row>
    <row r="59" spans="7:8" ht="12.75">
      <c r="G59" s="36"/>
      <c r="H59" s="36"/>
    </row>
    <row r="60" spans="7:8" ht="12.75">
      <c r="G60" s="36"/>
      <c r="H60" s="36"/>
    </row>
    <row r="61" spans="7:8" ht="12.75">
      <c r="G61" s="36"/>
      <c r="H61" s="36"/>
    </row>
    <row r="62" spans="7:8" ht="12.75">
      <c r="G62" s="36"/>
      <c r="H62" s="36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Minnesota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2009-05-26T18:14:03Z</cp:lastPrinted>
  <dcterms:created xsi:type="dcterms:W3CDTF">2006-12-12T20:37:17Z</dcterms:created>
  <dcterms:modified xsi:type="dcterms:W3CDTF">2009-05-26T18:14:09Z</dcterms:modified>
  <cp:category/>
  <cp:version/>
  <cp:contentType/>
  <cp:contentStatus/>
</cp:coreProperties>
</file>