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75" windowWidth="18645" windowHeight="636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9 Actions" sheetId="5" r:id="rId5"/>
    <sheet name="Action Durations" sheetId="6" r:id="rId6"/>
    <sheet name="Beach Days" sheetId="7" r:id="rId7"/>
  </sheets>
  <definedNames>
    <definedName name="_xlnm.Print_Area" localSheetId="4">'2009 Actions'!$A$1:$J$46</definedName>
    <definedName name="_xlnm.Print_Area" localSheetId="5">'Action Durations'!$A$1:$K$25</definedName>
    <definedName name="_xlnm.Print_Area" localSheetId="1">'Attributes'!$A$1:$J$54</definedName>
    <definedName name="_xlnm.Print_Area" localSheetId="6">'Beach Days'!$A$1:$L$43</definedName>
    <definedName name="_xlnm.Print_Area" localSheetId="2">'Monitoring'!$A$1:$I$56</definedName>
    <definedName name="_xlnm.Print_Area" localSheetId="3">'Pollution Sources'!$A$1:$R$57</definedName>
    <definedName name="_xlnm.Print_Area" localSheetId="0">'Summary'!$A$1:$W$16</definedName>
    <definedName name="_xlnm.Print_Titles" localSheetId="4">'2009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<sst xmlns="http://schemas.openxmlformats.org/spreadsheetml/2006/main" count="1301" uniqueCount="222">
  <si>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</si>
  <si>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</si>
  <si>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</si>
  <si>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</si>
  <si>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</si>
  <si>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</si>
  <si>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</si>
  <si>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</si>
  <si>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</si>
  <si>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</si>
  <si>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</si>
  <si>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</si>
  <si>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</si>
  <si>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</si>
  <si>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</si>
  <si>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</si>
  <si>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</si>
  <si>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</si>
  <si>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</si>
  <si>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</si>
  <si>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</si>
  <si>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</si>
  <si>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</si>
  <si>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</si>
  <si>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</si>
  <si>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</si>
  <si>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</si>
  <si>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</si>
  <si>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</si>
  <si>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</si>
  <si>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</si>
  <si>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</si>
  <si>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</si>
  <si>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</si>
  <si>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</si>
  <si>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</si>
  <si>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</si>
  <si>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</si>
  <si>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</si>
  <si>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</si>
  <si>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</si>
  <si>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</si>
  <si>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</si>
  <si>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</si>
  <si>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</si>
  <si>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</si>
  <si>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</si>
  <si>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</si>
  <si>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</si>
  <si>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</si>
  <si>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</si>
  <si>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</si>
  <si>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</si>
  <si>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</si>
  <si>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</si>
  <si>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</si>
  <si>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</si>
  <si>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</si>
  <si>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</si>
  <si>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</si>
  <si>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</si>
  <si>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</si>
  <si>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</si>
  <si>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</si>
  <si>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</si>
  <si>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</si>
  <si>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</si>
  <si>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</si>
  <si>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</si>
  <si>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</si>
  <si>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</si>
  <si>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</si>
  <si>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</si>
  <si>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</si>
  <si>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</si>
  <si>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</si>
  <si>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</si>
  <si>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</si>
  <si>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</si>
  <si>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</si>
  <si>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</si>
  <si>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</si>
  <si>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</si>
  <si>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</si>
  <si>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</si>
  <si>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</si>
  <si>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</si>
  <si>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</si>
  <si>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</si>
  <si>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</si>
  <si>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</si>
  <si>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</si>
  <si>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</si>
  <si>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</si>
  <si>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</si>
  <si>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</si>
  <si>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</si>
  <si>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</si>
  <si>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</si>
  <si>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</si>
  <si>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</si>
  <si>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</si>
  <si>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</si>
  <si>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</si>
  <si>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</si>
  <si>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</si>
  <si>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Totals</t>
  </si>
  <si>
    <t>TOTALS: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</si>
  <si>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</si>
  <si>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</si>
  <si>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</si>
  <si>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</si>
  <si>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</si>
  <si>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</si>
  <si>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</si>
  <si>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</si>
  <si>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</si>
  <si>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</si>
  <si>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</si>
  <si>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No</t>
  </si>
  <si>
    <t>PER_WEEK</t>
  </si>
  <si>
    <t>CAMDEN</t>
  </si>
  <si>
    <t>GA543512</t>
  </si>
  <si>
    <t>CUMBERLAND</t>
  </si>
  <si>
    <t>GA781891</t>
  </si>
  <si>
    <t>LITTLE CUMBERLAND</t>
  </si>
  <si>
    <t>CHATHAM</t>
  </si>
  <si>
    <t>GA649062</t>
  </si>
  <si>
    <t>BRADLEY (OSSABAW)</t>
  </si>
  <si>
    <t>GA583441</t>
  </si>
  <si>
    <t>KINGS FERRY</t>
  </si>
  <si>
    <t>GA708259</t>
  </si>
  <si>
    <t>LITTLE TYBEE ISLAND</t>
  </si>
  <si>
    <t>GA713371</t>
  </si>
  <si>
    <t>MIDDLE OSSABAW</t>
  </si>
  <si>
    <t>GA994539</t>
  </si>
  <si>
    <t>SKIDAWAY NARROWS</t>
  </si>
  <si>
    <t>GA405484</t>
  </si>
  <si>
    <t>SOUTH OSSABAW</t>
  </si>
  <si>
    <t>GA736216</t>
  </si>
  <si>
    <t>TYBEE ISLAND MIDDLE</t>
  </si>
  <si>
    <t>GA378874</t>
  </si>
  <si>
    <t>TYBEE ISLAND NORTH</t>
  </si>
  <si>
    <t>GA136053</t>
  </si>
  <si>
    <t>TYBEE ISLAND POLK ST.</t>
  </si>
  <si>
    <t>GA881548</t>
  </si>
  <si>
    <t>TYBEE ISLAND SOUTH</t>
  </si>
  <si>
    <t>GA319508</t>
  </si>
  <si>
    <t>TYBEE ISLAND STRAND</t>
  </si>
  <si>
    <t>GA182760</t>
  </si>
  <si>
    <t>WASSAW ISLAND</t>
  </si>
  <si>
    <t>GA365682</t>
  </si>
  <si>
    <t>WILLIAMSON ISLAND</t>
  </si>
  <si>
    <t>GLYNN</t>
  </si>
  <si>
    <t>GA154978</t>
  </si>
  <si>
    <t>12 ST. GOULDS INLET (SSI)</t>
  </si>
  <si>
    <t>GA895834</t>
  </si>
  <si>
    <t>4H CAMP (JEKYLL)</t>
  </si>
  <si>
    <t>GA375764</t>
  </si>
  <si>
    <t>5TH ST. CROSSOVER (SSI)</t>
  </si>
  <si>
    <t>GA958433</t>
  </si>
  <si>
    <t>BLYTHE ISLAND REGIONAL PARK SANDBAR</t>
  </si>
  <si>
    <t>GA129645</t>
  </si>
  <si>
    <t>CAPT. WYLLY (JEKYLL) NEAR BEACHVIEW</t>
  </si>
  <si>
    <t>GA339359</t>
  </si>
  <si>
    <t>CONVENTION CENTER (JEKYLL)</t>
  </si>
  <si>
    <t>GA431870</t>
  </si>
  <si>
    <t>EAST BEACH OLD COAST GUARD (SSI)</t>
  </si>
  <si>
    <t>GA688687</t>
  </si>
  <si>
    <t>JEKYLL CLAM CREEK</t>
  </si>
  <si>
    <t>GA521101</t>
  </si>
  <si>
    <t>JEKYLL NORTH AT DEXTER LANE</t>
  </si>
  <si>
    <t>GA479593</t>
  </si>
  <si>
    <t>LITTLE ST. SIMONS</t>
  </si>
  <si>
    <t>GA613921</t>
  </si>
  <si>
    <t>MASSENGALE (SSI)</t>
  </si>
  <si>
    <t>GA740854</t>
  </si>
  <si>
    <t>PELICAN SPIT (OFF SEA ISLAND)</t>
  </si>
  <si>
    <t>GA922112</t>
  </si>
  <si>
    <t>RAINBOW BAR (LITTLE SSI)</t>
  </si>
  <si>
    <t>GA997306</t>
  </si>
  <si>
    <t>REIMOLDS PASTURE (LITTLE SSI)</t>
  </si>
  <si>
    <t>GA954033</t>
  </si>
  <si>
    <t>SEA ISLAND NORTH</t>
  </si>
  <si>
    <t>GA910170</t>
  </si>
  <si>
    <t>SEA ISLAND SOUTH</t>
  </si>
  <si>
    <t>GA202139</t>
  </si>
  <si>
    <t>SOUTH DUNES (JEKYLL)</t>
  </si>
  <si>
    <t>GA216208</t>
  </si>
  <si>
    <t>ST. ANDREWS PICNIC AREA (JEKYLL)</t>
  </si>
  <si>
    <t>GA776618</t>
  </si>
  <si>
    <t>ST. SIMONS ISLAND LIGHTHOUSE</t>
  </si>
  <si>
    <t>LIBERTY</t>
  </si>
  <si>
    <t>GA541863</t>
  </si>
  <si>
    <t>ST. CATHERINES ISLAND</t>
  </si>
  <si>
    <t>MCINTOSH</t>
  </si>
  <si>
    <t>GA642495</t>
  </si>
  <si>
    <t>BLACKBEARD ISLAND</t>
  </si>
  <si>
    <t>GA364044</t>
  </si>
  <si>
    <t>CABRETTA (SAPELO)</t>
  </si>
  <si>
    <t>GA109786</t>
  </si>
  <si>
    <t>CONTENTMENT BLUFF SANDBAR</t>
  </si>
  <si>
    <t>GA551809</t>
  </si>
  <si>
    <t>DALLAS BLUFF SANDBAR</t>
  </si>
  <si>
    <t>GA221111</t>
  </si>
  <si>
    <t>NANNY GOAT (SAPELO)</t>
  </si>
  <si>
    <t>GA381139</t>
  </si>
  <si>
    <t>WOLF ISLAND</t>
  </si>
  <si>
    <t>MONTHS</t>
  </si>
  <si>
    <t>PER_MONTH</t>
  </si>
  <si>
    <t>PER_YEAR</t>
  </si>
  <si>
    <t>ENTERO</t>
  </si>
  <si>
    <t>---</t>
  </si>
  <si>
    <t xml:space="preserve"> = Action is in place throughout the duration of the swimming season. Per EPA policy,</t>
  </si>
  <si>
    <t xml:space="preserve">   with this action are not included in the beach day totals.</t>
  </si>
  <si>
    <t xml:space="preserve">    this action is included in EPA's beach action totals but the beach days associated</t>
  </si>
  <si>
    <t>Beach action in 2009?</t>
  </si>
  <si>
    <t xml:space="preserve"> = Actions overlap. In the data summary these actions will be combined and counted </t>
  </si>
  <si>
    <t xml:space="preserve">    as one action with a duration of 121 days.</t>
  </si>
  <si>
    <t>ADJUSTED TOTALS:</t>
  </si>
  <si>
    <t xml:space="preserve"> = Beach not monitored during swimming season. It will not be included in EPA's summary statistics.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</si>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</sst>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/d/yy\ h:mm\ AM/PM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33" borderId="12" xfId="0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33" borderId="13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4" borderId="14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quotePrefix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13" fillId="35" borderId="16" xfId="0" applyFont="1" applyFill="1" applyBorder="1" applyAlignment="1">
      <alignment horizontal="left"/>
    </xf>
    <xf numFmtId="0" fontId="2" fillId="35" borderId="16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4" fontId="5" fillId="36" borderId="0" xfId="0" applyNumberFormat="1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2" fillId="34" borderId="17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 wrapText="1"/>
    </xf>
    <xf numFmtId="0" fontId="5" fillId="0" borderId="0" xfId="0" applyFont="1" applyFill="1" applyAlignment="1" quotePrefix="1">
      <alignment horizontal="center" vertical="center"/>
    </xf>
    <xf numFmtId="165" fontId="2" fillId="34" borderId="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165" fontId="5" fillId="34" borderId="0" xfId="0" applyNumberFormat="1" applyFont="1" applyFill="1" applyBorder="1" applyAlignment="1">
      <alignment/>
    </xf>
    <xf numFmtId="165" fontId="5" fillId="34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165" fontId="5" fillId="34" borderId="10" xfId="0" applyNumberFormat="1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4" fontId="14" fillId="37" borderId="0" xfId="0" applyNumberFormat="1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0" fontId="5" fillId="38" borderId="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wrapText="1"/>
    </xf>
    <xf numFmtId="0" fontId="5" fillId="37" borderId="16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9" fillId="40" borderId="0" xfId="0" applyNumberFormat="1" applyFont="1" applyFill="1" applyBorder="1" applyAlignment="1">
      <alignment horizontal="center" vertical="center" wrapText="1"/>
    </xf>
    <xf numFmtId="0" fontId="9" fillId="40" borderId="0" xfId="0" applyFont="1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40" borderId="0" xfId="0" applyFont="1" applyFill="1" applyAlignment="1">
      <alignment horizontal="center"/>
    </xf>
    <xf numFmtId="0" fontId="12" fillId="40" borderId="0" xfId="0" applyFont="1" applyFill="1" applyAlignment="1">
      <alignment horizontal="center"/>
    </xf>
    <xf numFmtId="0" fontId="9" fillId="40" borderId="0" xfId="0" applyFont="1" applyFill="1" applyBorder="1" applyAlignment="1">
      <alignment horizontal="center" wrapText="1"/>
    </xf>
    <xf numFmtId="0" fontId="11" fillId="40" borderId="0" xfId="0" applyFont="1" applyFill="1" applyBorder="1" applyAlignment="1">
      <alignment horizontal="center"/>
    </xf>
    <xf numFmtId="14" fontId="10" fillId="40" borderId="0" xfId="0" applyNumberFormat="1" applyFont="1" applyFill="1" applyBorder="1" applyAlignment="1">
      <alignment horizontal="center"/>
    </xf>
    <xf numFmtId="14" fontId="10" fillId="40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45" t="s">
        <v>108</v>
      </c>
      <c r="D1" s="146"/>
      <c r="E1" s="146"/>
      <c r="F1" s="54"/>
      <c r="G1" s="145" t="s">
        <v>25</v>
      </c>
      <c r="H1" s="145"/>
      <c r="I1" s="145"/>
      <c r="J1" s="145"/>
      <c r="K1" s="54"/>
      <c r="L1" s="145" t="s">
        <v>26</v>
      </c>
      <c r="M1" s="147"/>
      <c r="N1" s="147"/>
      <c r="O1" s="147"/>
      <c r="P1" s="147"/>
      <c r="Q1" s="147"/>
      <c r="R1" s="54"/>
      <c r="S1" s="145" t="s">
        <v>27</v>
      </c>
      <c r="T1" s="147"/>
      <c r="U1" s="147"/>
      <c r="V1" s="147"/>
      <c r="W1" s="147"/>
    </row>
    <row r="2" spans="1:23" ht="88.5" customHeight="1">
      <c r="A2" s="5" t="s">
        <v>54</v>
      </c>
      <c r="B2" s="5"/>
      <c r="C2" s="3" t="s">
        <v>28</v>
      </c>
      <c r="D2" s="3" t="s">
        <v>29</v>
      </c>
      <c r="E2" s="3" t="s">
        <v>30</v>
      </c>
      <c r="F2" s="3"/>
      <c r="G2" s="3" t="s">
        <v>31</v>
      </c>
      <c r="H2" s="3" t="s">
        <v>32</v>
      </c>
      <c r="I2" s="3" t="s">
        <v>33</v>
      </c>
      <c r="J2" s="3" t="s">
        <v>34</v>
      </c>
      <c r="K2" s="3"/>
      <c r="L2" s="12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/>
      <c r="S2" s="12" t="s">
        <v>41</v>
      </c>
      <c r="T2" s="13" t="s">
        <v>42</v>
      </c>
      <c r="U2" s="3" t="s">
        <v>57</v>
      </c>
      <c r="V2" s="3" t="s">
        <v>43</v>
      </c>
      <c r="W2" s="3" t="s">
        <v>59</v>
      </c>
    </row>
    <row r="3" spans="1:23" ht="12.75">
      <c r="A3" s="31" t="s">
        <v>121</v>
      </c>
      <c r="B3" s="63"/>
      <c r="C3" s="31">
        <f>Monitoring!$B$4</f>
        <v>2</v>
      </c>
      <c r="D3" s="31">
        <f>Monitoring!$F$4</f>
        <v>0</v>
      </c>
      <c r="E3" s="64">
        <f aca="true" t="shared" si="0" ref="E3:E8">D3/C3</f>
        <v>0</v>
      </c>
      <c r="F3" s="54"/>
      <c r="G3" s="102" t="s">
        <v>212</v>
      </c>
      <c r="H3" s="102" t="s">
        <v>212</v>
      </c>
      <c r="I3" s="102" t="s">
        <v>212</v>
      </c>
      <c r="J3" s="102" t="s">
        <v>212</v>
      </c>
      <c r="K3" s="54"/>
      <c r="L3" s="102" t="s">
        <v>212</v>
      </c>
      <c r="M3" s="102" t="s">
        <v>212</v>
      </c>
      <c r="N3" s="102" t="s">
        <v>212</v>
      </c>
      <c r="O3" s="102" t="s">
        <v>212</v>
      </c>
      <c r="P3" s="102" t="s">
        <v>212</v>
      </c>
      <c r="Q3" s="102" t="s">
        <v>212</v>
      </c>
      <c r="R3" s="54"/>
      <c r="S3" s="102" t="s">
        <v>212</v>
      </c>
      <c r="T3" s="102" t="s">
        <v>212</v>
      </c>
      <c r="U3" s="102" t="s">
        <v>212</v>
      </c>
      <c r="V3" s="102" t="s">
        <v>212</v>
      </c>
      <c r="W3" s="102" t="s">
        <v>212</v>
      </c>
    </row>
    <row r="4" spans="1:23" ht="12.75">
      <c r="A4" s="31" t="s">
        <v>126</v>
      </c>
      <c r="B4" s="63"/>
      <c r="C4" s="31">
        <f>Monitoring!$B$19</f>
        <v>13</v>
      </c>
      <c r="D4" s="31">
        <f>Monitoring!$F$19</f>
        <v>9</v>
      </c>
      <c r="E4" s="64">
        <f t="shared" si="0"/>
        <v>0.6923076923076923</v>
      </c>
      <c r="F4" s="54"/>
      <c r="G4" s="65">
        <f>'Action Durations'!$B$5</f>
        <v>2</v>
      </c>
      <c r="H4" s="65">
        <f>D4-G4</f>
        <v>7</v>
      </c>
      <c r="I4" s="64">
        <f>G4/D4</f>
        <v>0.2222222222222222</v>
      </c>
      <c r="J4" s="64">
        <f>H4/D4</f>
        <v>0.7777777777777778</v>
      </c>
      <c r="K4" s="67"/>
      <c r="L4" s="54">
        <f>'Action Durations'!$D$5</f>
        <v>2</v>
      </c>
      <c r="M4" s="67">
        <f>'Action Durations'!G5</f>
        <v>0</v>
      </c>
      <c r="N4" s="67">
        <f>'Action Durations'!H5</f>
        <v>1</v>
      </c>
      <c r="O4" s="67">
        <f>'Action Durations'!I5</f>
        <v>0</v>
      </c>
      <c r="P4" s="67">
        <f>'Action Durations'!J5</f>
        <v>0</v>
      </c>
      <c r="Q4" s="67">
        <f>'Action Durations'!K5</f>
        <v>1</v>
      </c>
      <c r="R4" s="54"/>
      <c r="S4" s="66">
        <f>'Beach Days'!$E$12</f>
        <v>2739</v>
      </c>
      <c r="T4" s="66">
        <f>'Beach Days'!$H$12</f>
        <v>2</v>
      </c>
      <c r="U4" s="58">
        <f>T4/S4</f>
        <v>0.0007301935012778386</v>
      </c>
      <c r="V4" s="59">
        <f>S4-T4</f>
        <v>2737</v>
      </c>
      <c r="W4" s="58">
        <f>V4/S4</f>
        <v>0.9992698064987222</v>
      </c>
    </row>
    <row r="5" spans="1:23" ht="12.75">
      <c r="A5" s="31" t="s">
        <v>153</v>
      </c>
      <c r="B5" s="63"/>
      <c r="C5" s="31">
        <f>Monitoring!$B$40</f>
        <v>19</v>
      </c>
      <c r="D5" s="31">
        <f>Monitoring!$F$40</f>
        <v>16</v>
      </c>
      <c r="E5" s="64">
        <f t="shared" si="0"/>
        <v>0.8421052631578947</v>
      </c>
      <c r="F5" s="54"/>
      <c r="G5" s="65">
        <f>'Action Durations'!$B$15</f>
        <v>8</v>
      </c>
      <c r="H5" s="65">
        <f>D5-G5</f>
        <v>8</v>
      </c>
      <c r="I5" s="64">
        <f>G5/D5</f>
        <v>0.5</v>
      </c>
      <c r="J5" s="64">
        <f>H5/D5</f>
        <v>0.5</v>
      </c>
      <c r="K5" s="54"/>
      <c r="L5" s="54">
        <f>'Action Durations'!$D$15</f>
        <v>26</v>
      </c>
      <c r="M5" s="67">
        <f>'Action Durations'!G15</f>
        <v>0</v>
      </c>
      <c r="N5" s="67">
        <f>'Action Durations'!H15</f>
        <v>13</v>
      </c>
      <c r="O5" s="67">
        <f>'Action Durations'!I15</f>
        <v>2</v>
      </c>
      <c r="P5" s="67">
        <f>'Action Durations'!J15</f>
        <v>8</v>
      </c>
      <c r="Q5" s="67">
        <f>'Action Durations'!K15</f>
        <v>3</v>
      </c>
      <c r="R5" s="54"/>
      <c r="S5" s="66">
        <f>'Beach Days'!$E$30</f>
        <v>5478</v>
      </c>
      <c r="T5" s="66">
        <f>'Beach Days'!$H$30</f>
        <v>340</v>
      </c>
      <c r="U5" s="58">
        <f>T5/S5</f>
        <v>0.062066447608616286</v>
      </c>
      <c r="V5" s="59">
        <f>S5-T5</f>
        <v>5138</v>
      </c>
      <c r="W5" s="58">
        <f>V5/S5</f>
        <v>0.9379335523913838</v>
      </c>
    </row>
    <row r="6" spans="1:23" ht="12.75">
      <c r="A6" s="31" t="s">
        <v>192</v>
      </c>
      <c r="B6" s="63"/>
      <c r="C6" s="31">
        <f>Monitoring!$B$43</f>
        <v>1</v>
      </c>
      <c r="D6" s="31">
        <f>Monitoring!$F$43</f>
        <v>0</v>
      </c>
      <c r="E6" s="64">
        <f t="shared" si="0"/>
        <v>0</v>
      </c>
      <c r="F6" s="54"/>
      <c r="G6" s="102" t="s">
        <v>212</v>
      </c>
      <c r="H6" s="102" t="s">
        <v>212</v>
      </c>
      <c r="I6" s="102" t="s">
        <v>212</v>
      </c>
      <c r="J6" s="102" t="s">
        <v>212</v>
      </c>
      <c r="K6" s="54"/>
      <c r="L6" s="102" t="s">
        <v>212</v>
      </c>
      <c r="M6" s="102" t="s">
        <v>212</v>
      </c>
      <c r="N6" s="102" t="s">
        <v>212</v>
      </c>
      <c r="O6" s="102" t="s">
        <v>212</v>
      </c>
      <c r="P6" s="102" t="s">
        <v>212</v>
      </c>
      <c r="Q6" s="102" t="s">
        <v>212</v>
      </c>
      <c r="R6" s="54"/>
      <c r="S6" s="102" t="s">
        <v>212</v>
      </c>
      <c r="T6" s="102" t="s">
        <v>212</v>
      </c>
      <c r="U6" s="102" t="s">
        <v>212</v>
      </c>
      <c r="V6" s="102" t="s">
        <v>212</v>
      </c>
      <c r="W6" s="102" t="s">
        <v>212</v>
      </c>
    </row>
    <row r="7" spans="1:23" ht="12.75">
      <c r="A7" s="34" t="s">
        <v>195</v>
      </c>
      <c r="B7" s="103"/>
      <c r="C7" s="34">
        <f>Monitoring!$B$51</f>
        <v>6</v>
      </c>
      <c r="D7" s="34">
        <f>Monitoring!$F$51</f>
        <v>2</v>
      </c>
      <c r="E7" s="61">
        <f t="shared" si="0"/>
        <v>0.3333333333333333</v>
      </c>
      <c r="F7" s="49"/>
      <c r="G7" s="104">
        <v>0</v>
      </c>
      <c r="H7" s="104">
        <f>D7-G7</f>
        <v>2</v>
      </c>
      <c r="I7" s="61">
        <f>G7/D7</f>
        <v>0</v>
      </c>
      <c r="J7" s="61">
        <f>H7/D7</f>
        <v>1</v>
      </c>
      <c r="K7" s="49"/>
      <c r="L7" s="49">
        <v>0</v>
      </c>
      <c r="M7" s="105" t="s">
        <v>212</v>
      </c>
      <c r="N7" s="105" t="s">
        <v>212</v>
      </c>
      <c r="O7" s="105" t="s">
        <v>212</v>
      </c>
      <c r="P7" s="105" t="s">
        <v>212</v>
      </c>
      <c r="Q7" s="105" t="s">
        <v>212</v>
      </c>
      <c r="R7" s="49"/>
      <c r="S7" s="62">
        <f>'Beach Days'!$E$34</f>
        <v>368</v>
      </c>
      <c r="T7" s="62">
        <f>'Beach Days'!$H$34</f>
        <v>0</v>
      </c>
      <c r="U7" s="61">
        <f>T7/S7</f>
        <v>0</v>
      </c>
      <c r="V7" s="62">
        <f>S7-T7</f>
        <v>368</v>
      </c>
      <c r="W7" s="61">
        <f>V7/S7</f>
        <v>1</v>
      </c>
    </row>
    <row r="8" spans="1:23" ht="12.75">
      <c r="A8" s="36"/>
      <c r="B8" s="36"/>
      <c r="C8" s="41">
        <f>SUM(C3:C7)</f>
        <v>41</v>
      </c>
      <c r="D8" s="41">
        <f>SUM(D3:D7)</f>
        <v>27</v>
      </c>
      <c r="E8" s="68">
        <f t="shared" si="0"/>
        <v>0.6585365853658537</v>
      </c>
      <c r="F8" s="41"/>
      <c r="G8" s="41">
        <f>SUM(G3:G7)</f>
        <v>10</v>
      </c>
      <c r="H8" s="69">
        <f>D8-G8</f>
        <v>17</v>
      </c>
      <c r="I8" s="68">
        <f>G8/D8</f>
        <v>0.37037037037037035</v>
      </c>
      <c r="J8" s="68">
        <f>H8/D8</f>
        <v>0.6296296296296297</v>
      </c>
      <c r="K8" s="41"/>
      <c r="L8" s="41">
        <f aca="true" t="shared" si="1" ref="L8:Q8">SUM(L3:L7)</f>
        <v>28</v>
      </c>
      <c r="M8" s="41">
        <f t="shared" si="1"/>
        <v>0</v>
      </c>
      <c r="N8" s="41">
        <f t="shared" si="1"/>
        <v>14</v>
      </c>
      <c r="O8" s="41">
        <f t="shared" si="1"/>
        <v>2</v>
      </c>
      <c r="P8" s="41">
        <f t="shared" si="1"/>
        <v>8</v>
      </c>
      <c r="Q8" s="41">
        <f t="shared" si="1"/>
        <v>4</v>
      </c>
      <c r="R8" s="41"/>
      <c r="S8" s="70">
        <f>SUM(S3:S7)</f>
        <v>8585</v>
      </c>
      <c r="T8" s="70">
        <f>SUM(T3:T7)</f>
        <v>342</v>
      </c>
      <c r="U8" s="40">
        <f>T8/S8</f>
        <v>0.039836924868957485</v>
      </c>
      <c r="V8" s="50">
        <f>S8-T8</f>
        <v>8243</v>
      </c>
      <c r="W8" s="40">
        <f>V8/S8</f>
        <v>0.9601630751310425</v>
      </c>
    </row>
    <row r="9" ht="12.75">
      <c r="T9" s="16"/>
    </row>
    <row r="10" ht="12.75">
      <c r="T10" s="16"/>
    </row>
    <row r="11" ht="12.75">
      <c r="T11" s="16"/>
    </row>
    <row r="12" spans="1:20" ht="12.75">
      <c r="A12" s="17" t="s">
        <v>66</v>
      </c>
      <c r="T12" s="16"/>
    </row>
    <row r="13" ht="12.75">
      <c r="T13" s="16"/>
    </row>
    <row r="14" spans="3:23" ht="12.75">
      <c r="C14" s="15"/>
      <c r="D14" s="4"/>
      <c r="E14" s="18"/>
      <c r="G14" s="15"/>
      <c r="H14" s="4"/>
      <c r="I14" s="4"/>
      <c r="J14" s="18"/>
      <c r="L14" s="15"/>
      <c r="M14" s="4"/>
      <c r="N14" s="4"/>
      <c r="O14" s="4"/>
      <c r="P14" s="4"/>
      <c r="Q14" s="18"/>
      <c r="S14" s="15"/>
      <c r="T14" s="4"/>
      <c r="U14" s="4"/>
      <c r="V14" s="4"/>
      <c r="W14" s="18"/>
    </row>
    <row r="15" spans="4:21" ht="12.75">
      <c r="D15" s="14" t="s">
        <v>60</v>
      </c>
      <c r="G15" s="6" t="s">
        <v>62</v>
      </c>
      <c r="L15" s="6" t="s">
        <v>64</v>
      </c>
      <c r="U15" s="14" t="s">
        <v>67</v>
      </c>
    </row>
    <row r="16" spans="4:21" ht="12.75">
      <c r="D16" s="7" t="s">
        <v>61</v>
      </c>
      <c r="L16" s="6" t="s">
        <v>65</v>
      </c>
      <c r="U16" s="14" t="s">
        <v>63</v>
      </c>
    </row>
  </sheetData>
  <sheetProtection/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2009 Swimming Season
Georgia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14.28125" style="44" customWidth="1"/>
    <col min="2" max="2" width="7.7109375" style="44" customWidth="1"/>
    <col min="3" max="3" width="33.00390625" style="44" customWidth="1"/>
    <col min="4" max="4" width="9.28125" style="44" customWidth="1"/>
    <col min="5" max="5" width="12.57421875" style="44" customWidth="1"/>
    <col min="6" max="6" width="8.28125" style="44" customWidth="1"/>
    <col min="7" max="10" width="9.7109375" style="44" customWidth="1"/>
    <col min="11" max="16384" width="9.140625" style="2" customWidth="1"/>
  </cols>
  <sheetData>
    <row r="1" spans="7:10" ht="15" customHeight="1">
      <c r="G1" s="148" t="s">
        <v>98</v>
      </c>
      <c r="H1" s="148"/>
      <c r="I1" s="148"/>
      <c r="J1" s="148"/>
    </row>
    <row r="2" spans="1:10" ht="33.75" customHeight="1">
      <c r="A2" s="3" t="s">
        <v>45</v>
      </c>
      <c r="B2" s="3" t="s">
        <v>46</v>
      </c>
      <c r="C2" s="3" t="s">
        <v>47</v>
      </c>
      <c r="D2" s="3" t="s">
        <v>80</v>
      </c>
      <c r="E2" s="3" t="s">
        <v>75</v>
      </c>
      <c r="F2" s="3" t="s">
        <v>72</v>
      </c>
      <c r="G2" s="3" t="s">
        <v>76</v>
      </c>
      <c r="H2" s="3" t="s">
        <v>77</v>
      </c>
      <c r="I2" s="3" t="s">
        <v>78</v>
      </c>
      <c r="J2" s="3" t="s">
        <v>79</v>
      </c>
    </row>
    <row r="3" spans="1:10" ht="12.75" customHeight="1">
      <c r="A3" s="31" t="s">
        <v>121</v>
      </c>
      <c r="B3" s="31" t="s">
        <v>122</v>
      </c>
      <c r="C3" s="31" t="s">
        <v>123</v>
      </c>
      <c r="D3" s="31" t="s">
        <v>96</v>
      </c>
      <c r="E3" s="31" t="s">
        <v>97</v>
      </c>
      <c r="F3" s="31">
        <v>3</v>
      </c>
      <c r="G3" s="31" t="s">
        <v>96</v>
      </c>
      <c r="H3" s="31" t="s">
        <v>96</v>
      </c>
      <c r="I3" s="31" t="s">
        <v>96</v>
      </c>
      <c r="J3" s="31" t="s">
        <v>96</v>
      </c>
    </row>
    <row r="4" spans="1:10" ht="12.75" customHeight="1">
      <c r="A4" s="34" t="s">
        <v>121</v>
      </c>
      <c r="B4" s="34" t="s">
        <v>124</v>
      </c>
      <c r="C4" s="34" t="s">
        <v>125</v>
      </c>
      <c r="D4" s="34" t="s">
        <v>96</v>
      </c>
      <c r="E4" s="34" t="s">
        <v>97</v>
      </c>
      <c r="F4" s="34">
        <v>3</v>
      </c>
      <c r="G4" s="34" t="s">
        <v>96</v>
      </c>
      <c r="H4" s="34" t="s">
        <v>96</v>
      </c>
      <c r="I4" s="34" t="s">
        <v>96</v>
      </c>
      <c r="J4" s="34" t="s">
        <v>96</v>
      </c>
    </row>
    <row r="5" spans="1:10" ht="12.75" customHeight="1">
      <c r="A5" s="45"/>
      <c r="B5" s="71">
        <f>COUNTA(B3:B4)</f>
        <v>2</v>
      </c>
      <c r="C5" s="45"/>
      <c r="D5" s="71">
        <f>COUNTIF(D3:D4,"Yes")</f>
        <v>2</v>
      </c>
      <c r="E5" s="45"/>
      <c r="F5" s="45"/>
      <c r="G5" s="45"/>
      <c r="H5" s="45"/>
      <c r="I5" s="45"/>
      <c r="J5" s="45"/>
    </row>
    <row r="6" spans="1:10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ht="12.75" customHeight="1">
      <c r="A7" s="31" t="s">
        <v>126</v>
      </c>
      <c r="B7" s="31" t="s">
        <v>127</v>
      </c>
      <c r="C7" s="31" t="s">
        <v>128</v>
      </c>
      <c r="D7" s="31" t="s">
        <v>96</v>
      </c>
      <c r="E7" s="31" t="s">
        <v>97</v>
      </c>
      <c r="F7" s="31">
        <v>2</v>
      </c>
      <c r="G7" s="31" t="s">
        <v>96</v>
      </c>
      <c r="H7" s="31" t="s">
        <v>96</v>
      </c>
      <c r="I7" s="31" t="s">
        <v>96</v>
      </c>
      <c r="J7" s="31" t="s">
        <v>96</v>
      </c>
    </row>
    <row r="8" spans="1:10" ht="12.75" customHeight="1">
      <c r="A8" s="31" t="s">
        <v>126</v>
      </c>
      <c r="B8" s="31" t="s">
        <v>129</v>
      </c>
      <c r="C8" s="31" t="s">
        <v>130</v>
      </c>
      <c r="D8" s="31" t="s">
        <v>96</v>
      </c>
      <c r="E8" s="31" t="s">
        <v>97</v>
      </c>
      <c r="F8" s="31">
        <v>2</v>
      </c>
      <c r="G8" s="31" t="s">
        <v>119</v>
      </c>
      <c r="H8" s="31" t="s">
        <v>119</v>
      </c>
      <c r="I8" s="31" t="s">
        <v>119</v>
      </c>
      <c r="J8" s="31" t="s">
        <v>119</v>
      </c>
    </row>
    <row r="9" spans="1:10" ht="12.75" customHeight="1">
      <c r="A9" s="31" t="s">
        <v>126</v>
      </c>
      <c r="B9" s="31" t="s">
        <v>131</v>
      </c>
      <c r="C9" s="31" t="s">
        <v>132</v>
      </c>
      <c r="D9" s="31" t="s">
        <v>96</v>
      </c>
      <c r="E9" s="31" t="s">
        <v>97</v>
      </c>
      <c r="F9" s="31">
        <v>3</v>
      </c>
      <c r="G9" s="31" t="s">
        <v>96</v>
      </c>
      <c r="H9" s="31" t="s">
        <v>96</v>
      </c>
      <c r="I9" s="31" t="s">
        <v>96</v>
      </c>
      <c r="J9" s="31" t="s">
        <v>96</v>
      </c>
    </row>
    <row r="10" spans="1:10" ht="12.75" customHeight="1">
      <c r="A10" s="31" t="s">
        <v>126</v>
      </c>
      <c r="B10" s="31" t="s">
        <v>133</v>
      </c>
      <c r="C10" s="31" t="s">
        <v>134</v>
      </c>
      <c r="D10" s="31" t="s">
        <v>96</v>
      </c>
      <c r="E10" s="31" t="s">
        <v>97</v>
      </c>
      <c r="F10" s="31">
        <v>3</v>
      </c>
      <c r="G10" s="31" t="s">
        <v>96</v>
      </c>
      <c r="H10" s="31" t="s">
        <v>96</v>
      </c>
      <c r="I10" s="31" t="s">
        <v>96</v>
      </c>
      <c r="J10" s="31" t="s">
        <v>96</v>
      </c>
    </row>
    <row r="11" spans="1:10" ht="12.75" customHeight="1">
      <c r="A11" s="31" t="s">
        <v>126</v>
      </c>
      <c r="B11" s="31" t="s">
        <v>135</v>
      </c>
      <c r="C11" s="31" t="s">
        <v>136</v>
      </c>
      <c r="D11" s="31" t="s">
        <v>96</v>
      </c>
      <c r="E11" s="31" t="s">
        <v>97</v>
      </c>
      <c r="F11" s="31">
        <v>2</v>
      </c>
      <c r="G11" s="31" t="s">
        <v>119</v>
      </c>
      <c r="H11" s="31" t="s">
        <v>119</v>
      </c>
      <c r="I11" s="31" t="s">
        <v>119</v>
      </c>
      <c r="J11" s="31" t="s">
        <v>119</v>
      </c>
    </row>
    <row r="12" spans="1:10" ht="12.75" customHeight="1">
      <c r="A12" s="31" t="s">
        <v>126</v>
      </c>
      <c r="B12" s="31" t="s">
        <v>137</v>
      </c>
      <c r="C12" s="31" t="s">
        <v>138</v>
      </c>
      <c r="D12" s="31" t="s">
        <v>96</v>
      </c>
      <c r="E12" s="31" t="s">
        <v>97</v>
      </c>
      <c r="F12" s="31">
        <v>2</v>
      </c>
      <c r="G12" s="31" t="s">
        <v>96</v>
      </c>
      <c r="H12" s="31" t="s">
        <v>96</v>
      </c>
      <c r="I12" s="31" t="s">
        <v>96</v>
      </c>
      <c r="J12" s="31" t="s">
        <v>96</v>
      </c>
    </row>
    <row r="13" spans="1:10" ht="12.75" customHeight="1">
      <c r="A13" s="31" t="s">
        <v>126</v>
      </c>
      <c r="B13" s="31" t="s">
        <v>139</v>
      </c>
      <c r="C13" s="31" t="s">
        <v>140</v>
      </c>
      <c r="D13" s="31" t="s">
        <v>96</v>
      </c>
      <c r="E13" s="31" t="s">
        <v>97</v>
      </c>
      <c r="F13" s="31">
        <v>1</v>
      </c>
      <c r="G13" s="31" t="s">
        <v>96</v>
      </c>
      <c r="H13" s="31" t="s">
        <v>96</v>
      </c>
      <c r="I13" s="31" t="s">
        <v>96</v>
      </c>
      <c r="J13" s="31" t="s">
        <v>96</v>
      </c>
    </row>
    <row r="14" spans="1:10" ht="12.75" customHeight="1">
      <c r="A14" s="31" t="s">
        <v>126</v>
      </c>
      <c r="B14" s="31" t="s">
        <v>141</v>
      </c>
      <c r="C14" s="31" t="s">
        <v>142</v>
      </c>
      <c r="D14" s="31" t="s">
        <v>96</v>
      </c>
      <c r="E14" s="31" t="s">
        <v>97</v>
      </c>
      <c r="F14" s="31">
        <v>1</v>
      </c>
      <c r="G14" s="31" t="s">
        <v>96</v>
      </c>
      <c r="H14" s="31" t="s">
        <v>96</v>
      </c>
      <c r="I14" s="31" t="s">
        <v>96</v>
      </c>
      <c r="J14" s="31" t="s">
        <v>96</v>
      </c>
    </row>
    <row r="15" spans="1:10" ht="12.75" customHeight="1">
      <c r="A15" s="31" t="s">
        <v>126</v>
      </c>
      <c r="B15" s="31" t="s">
        <v>143</v>
      </c>
      <c r="C15" s="31" t="s">
        <v>144</v>
      </c>
      <c r="D15" s="31" t="s">
        <v>96</v>
      </c>
      <c r="E15" s="31" t="s">
        <v>97</v>
      </c>
      <c r="F15" s="31">
        <v>1</v>
      </c>
      <c r="G15" s="31" t="s">
        <v>96</v>
      </c>
      <c r="H15" s="31" t="s">
        <v>96</v>
      </c>
      <c r="I15" s="31" t="s">
        <v>96</v>
      </c>
      <c r="J15" s="31" t="s">
        <v>96</v>
      </c>
    </row>
    <row r="16" spans="1:10" ht="12.75" customHeight="1">
      <c r="A16" s="31" t="s">
        <v>126</v>
      </c>
      <c r="B16" s="31" t="s">
        <v>145</v>
      </c>
      <c r="C16" s="31" t="s">
        <v>146</v>
      </c>
      <c r="D16" s="31" t="s">
        <v>96</v>
      </c>
      <c r="E16" s="31" t="s">
        <v>97</v>
      </c>
      <c r="F16" s="31">
        <v>1</v>
      </c>
      <c r="G16" s="31" t="s">
        <v>119</v>
      </c>
      <c r="H16" s="31" t="s">
        <v>119</v>
      </c>
      <c r="I16" s="31" t="s">
        <v>119</v>
      </c>
      <c r="J16" s="31" t="s">
        <v>119</v>
      </c>
    </row>
    <row r="17" spans="1:10" ht="12.75" customHeight="1">
      <c r="A17" s="31" t="s">
        <v>126</v>
      </c>
      <c r="B17" s="31" t="s">
        <v>147</v>
      </c>
      <c r="C17" s="31" t="s">
        <v>148</v>
      </c>
      <c r="D17" s="31" t="s">
        <v>96</v>
      </c>
      <c r="E17" s="31" t="s">
        <v>97</v>
      </c>
      <c r="F17" s="31">
        <v>1</v>
      </c>
      <c r="G17" s="31" t="s">
        <v>96</v>
      </c>
      <c r="H17" s="31" t="s">
        <v>96</v>
      </c>
      <c r="I17" s="31" t="s">
        <v>96</v>
      </c>
      <c r="J17" s="31" t="s">
        <v>96</v>
      </c>
    </row>
    <row r="18" spans="1:10" ht="12.75" customHeight="1">
      <c r="A18" s="31" t="s">
        <v>126</v>
      </c>
      <c r="B18" s="31" t="s">
        <v>149</v>
      </c>
      <c r="C18" s="31" t="s">
        <v>150</v>
      </c>
      <c r="D18" s="31" t="s">
        <v>96</v>
      </c>
      <c r="E18" s="31" t="s">
        <v>97</v>
      </c>
      <c r="F18" s="31">
        <v>3</v>
      </c>
      <c r="G18" s="31" t="s">
        <v>96</v>
      </c>
      <c r="H18" s="31" t="s">
        <v>96</v>
      </c>
      <c r="I18" s="31" t="s">
        <v>96</v>
      </c>
      <c r="J18" s="31" t="s">
        <v>96</v>
      </c>
    </row>
    <row r="19" spans="1:10" ht="12.75" customHeight="1">
      <c r="A19" s="34" t="s">
        <v>126</v>
      </c>
      <c r="B19" s="34" t="s">
        <v>151</v>
      </c>
      <c r="C19" s="34" t="s">
        <v>152</v>
      </c>
      <c r="D19" s="34" t="s">
        <v>96</v>
      </c>
      <c r="E19" s="34" t="s">
        <v>97</v>
      </c>
      <c r="F19" s="34">
        <v>3</v>
      </c>
      <c r="G19" s="34" t="s">
        <v>96</v>
      </c>
      <c r="H19" s="34" t="s">
        <v>96</v>
      </c>
      <c r="I19" s="34" t="s">
        <v>96</v>
      </c>
      <c r="J19" s="34" t="s">
        <v>96</v>
      </c>
    </row>
    <row r="20" spans="1:10" ht="12.75" customHeight="1">
      <c r="A20" s="45"/>
      <c r="B20" s="71">
        <f>COUNTA(B7:B19)</f>
        <v>13</v>
      </c>
      <c r="C20" s="45"/>
      <c r="D20" s="71">
        <f>COUNTIF(D7:D19,"Yes")</f>
        <v>13</v>
      </c>
      <c r="E20" s="45"/>
      <c r="F20" s="45"/>
      <c r="G20" s="45"/>
      <c r="H20" s="45"/>
      <c r="I20" s="45"/>
      <c r="J20" s="45"/>
    </row>
    <row r="21" spans="1:10" ht="12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2.75" customHeight="1">
      <c r="A22" s="31" t="s">
        <v>153</v>
      </c>
      <c r="B22" s="31" t="s">
        <v>154</v>
      </c>
      <c r="C22" s="31" t="s">
        <v>155</v>
      </c>
      <c r="D22" s="31" t="s">
        <v>96</v>
      </c>
      <c r="E22" s="31" t="s">
        <v>97</v>
      </c>
      <c r="F22" s="31">
        <v>1</v>
      </c>
      <c r="G22" s="31" t="s">
        <v>96</v>
      </c>
      <c r="H22" s="31" t="s">
        <v>96</v>
      </c>
      <c r="I22" s="31" t="s">
        <v>96</v>
      </c>
      <c r="J22" s="31" t="s">
        <v>96</v>
      </c>
    </row>
    <row r="23" spans="1:10" ht="12.75" customHeight="1">
      <c r="A23" s="31" t="s">
        <v>153</v>
      </c>
      <c r="B23" s="31" t="s">
        <v>156</v>
      </c>
      <c r="C23" s="31" t="s">
        <v>157</v>
      </c>
      <c r="D23" s="31" t="s">
        <v>96</v>
      </c>
      <c r="E23" s="31" t="s">
        <v>97</v>
      </c>
      <c r="F23" s="31">
        <v>1</v>
      </c>
      <c r="G23" s="31" t="s">
        <v>96</v>
      </c>
      <c r="H23" s="31" t="s">
        <v>96</v>
      </c>
      <c r="I23" s="31" t="s">
        <v>96</v>
      </c>
      <c r="J23" s="31" t="s">
        <v>96</v>
      </c>
    </row>
    <row r="24" spans="1:10" ht="12.75" customHeight="1">
      <c r="A24" s="31" t="s">
        <v>153</v>
      </c>
      <c r="B24" s="31" t="s">
        <v>158</v>
      </c>
      <c r="C24" s="31" t="s">
        <v>159</v>
      </c>
      <c r="D24" s="31" t="s">
        <v>96</v>
      </c>
      <c r="E24" s="31" t="s">
        <v>97</v>
      </c>
      <c r="F24" s="31">
        <v>1</v>
      </c>
      <c r="G24" s="31" t="s">
        <v>96</v>
      </c>
      <c r="H24" s="31" t="s">
        <v>96</v>
      </c>
      <c r="I24" s="31" t="s">
        <v>96</v>
      </c>
      <c r="J24" s="31" t="s">
        <v>96</v>
      </c>
    </row>
    <row r="25" spans="1:10" ht="12.75" customHeight="1">
      <c r="A25" s="31" t="s">
        <v>153</v>
      </c>
      <c r="B25" s="31" t="s">
        <v>160</v>
      </c>
      <c r="C25" s="31" t="s">
        <v>161</v>
      </c>
      <c r="D25" s="31" t="s">
        <v>96</v>
      </c>
      <c r="E25" s="31" t="s">
        <v>97</v>
      </c>
      <c r="F25" s="31">
        <v>2</v>
      </c>
      <c r="G25" s="31" t="s">
        <v>119</v>
      </c>
      <c r="H25" s="31" t="s">
        <v>119</v>
      </c>
      <c r="I25" s="31" t="s">
        <v>119</v>
      </c>
      <c r="J25" s="31" t="s">
        <v>119</v>
      </c>
    </row>
    <row r="26" spans="1:10" ht="12.75" customHeight="1">
      <c r="A26" s="31" t="s">
        <v>153</v>
      </c>
      <c r="B26" s="31" t="s">
        <v>162</v>
      </c>
      <c r="C26" s="31" t="s">
        <v>163</v>
      </c>
      <c r="D26" s="31" t="s">
        <v>96</v>
      </c>
      <c r="E26" s="31" t="s">
        <v>97</v>
      </c>
      <c r="F26" s="31">
        <v>1</v>
      </c>
      <c r="G26" s="31" t="s">
        <v>96</v>
      </c>
      <c r="H26" s="31" t="s">
        <v>96</v>
      </c>
      <c r="I26" s="31" t="s">
        <v>96</v>
      </c>
      <c r="J26" s="31" t="s">
        <v>96</v>
      </c>
    </row>
    <row r="27" spans="1:10" ht="12.75" customHeight="1">
      <c r="A27" s="31" t="s">
        <v>153</v>
      </c>
      <c r="B27" s="31" t="s">
        <v>164</v>
      </c>
      <c r="C27" s="31" t="s">
        <v>165</v>
      </c>
      <c r="D27" s="31" t="s">
        <v>96</v>
      </c>
      <c r="E27" s="31" t="s">
        <v>97</v>
      </c>
      <c r="F27" s="31">
        <v>1</v>
      </c>
      <c r="G27" s="31" t="s">
        <v>96</v>
      </c>
      <c r="H27" s="31" t="s">
        <v>96</v>
      </c>
      <c r="I27" s="31" t="s">
        <v>96</v>
      </c>
      <c r="J27" s="31" t="s">
        <v>96</v>
      </c>
    </row>
    <row r="28" spans="1:10" ht="12.75" customHeight="1">
      <c r="A28" s="31" t="s">
        <v>153</v>
      </c>
      <c r="B28" s="31" t="s">
        <v>166</v>
      </c>
      <c r="C28" s="31" t="s">
        <v>167</v>
      </c>
      <c r="D28" s="31" t="s">
        <v>96</v>
      </c>
      <c r="E28" s="31" t="s">
        <v>97</v>
      </c>
      <c r="F28" s="31">
        <v>1</v>
      </c>
      <c r="G28" s="31" t="s">
        <v>96</v>
      </c>
      <c r="H28" s="31" t="s">
        <v>96</v>
      </c>
      <c r="I28" s="31" t="s">
        <v>96</v>
      </c>
      <c r="J28" s="31" t="s">
        <v>96</v>
      </c>
    </row>
    <row r="29" spans="1:10" ht="12.75" customHeight="1">
      <c r="A29" s="31" t="s">
        <v>153</v>
      </c>
      <c r="B29" s="31" t="s">
        <v>168</v>
      </c>
      <c r="C29" s="31" t="s">
        <v>169</v>
      </c>
      <c r="D29" s="31" t="s">
        <v>96</v>
      </c>
      <c r="E29" s="31" t="s">
        <v>97</v>
      </c>
      <c r="F29" s="31">
        <v>1</v>
      </c>
      <c r="G29" s="31" t="s">
        <v>96</v>
      </c>
      <c r="H29" s="31" t="s">
        <v>96</v>
      </c>
      <c r="I29" s="31" t="s">
        <v>96</v>
      </c>
      <c r="J29" s="31" t="s">
        <v>96</v>
      </c>
    </row>
    <row r="30" spans="1:10" ht="12.75" customHeight="1">
      <c r="A30" s="31" t="s">
        <v>153</v>
      </c>
      <c r="B30" s="31" t="s">
        <v>170</v>
      </c>
      <c r="C30" s="31" t="s">
        <v>171</v>
      </c>
      <c r="D30" s="31" t="s">
        <v>96</v>
      </c>
      <c r="E30" s="31" t="s">
        <v>97</v>
      </c>
      <c r="F30" s="31">
        <v>1</v>
      </c>
      <c r="G30" s="31" t="s">
        <v>96</v>
      </c>
      <c r="H30" s="31" t="s">
        <v>96</v>
      </c>
      <c r="I30" s="31" t="s">
        <v>96</v>
      </c>
      <c r="J30" s="31" t="s">
        <v>96</v>
      </c>
    </row>
    <row r="31" spans="1:10" ht="12.75" customHeight="1">
      <c r="A31" s="31" t="s">
        <v>153</v>
      </c>
      <c r="B31" s="31" t="s">
        <v>172</v>
      </c>
      <c r="C31" s="31" t="s">
        <v>173</v>
      </c>
      <c r="D31" s="31" t="s">
        <v>96</v>
      </c>
      <c r="E31" s="31" t="s">
        <v>97</v>
      </c>
      <c r="F31" s="31">
        <v>3</v>
      </c>
      <c r="G31" s="31" t="s">
        <v>96</v>
      </c>
      <c r="H31" s="31" t="s">
        <v>96</v>
      </c>
      <c r="I31" s="31" t="s">
        <v>96</v>
      </c>
      <c r="J31" s="31" t="s">
        <v>96</v>
      </c>
    </row>
    <row r="32" spans="1:10" ht="12.75" customHeight="1">
      <c r="A32" s="31" t="s">
        <v>153</v>
      </c>
      <c r="B32" s="31" t="s">
        <v>174</v>
      </c>
      <c r="C32" s="31" t="s">
        <v>175</v>
      </c>
      <c r="D32" s="31" t="s">
        <v>96</v>
      </c>
      <c r="E32" s="31" t="s">
        <v>97</v>
      </c>
      <c r="F32" s="31">
        <v>1</v>
      </c>
      <c r="G32" s="31" t="s">
        <v>96</v>
      </c>
      <c r="H32" s="31" t="s">
        <v>96</v>
      </c>
      <c r="I32" s="31" t="s">
        <v>96</v>
      </c>
      <c r="J32" s="31" t="s">
        <v>96</v>
      </c>
    </row>
    <row r="33" spans="1:10" ht="12.75" customHeight="1">
      <c r="A33" s="31" t="s">
        <v>153</v>
      </c>
      <c r="B33" s="31" t="s">
        <v>176</v>
      </c>
      <c r="C33" s="31" t="s">
        <v>177</v>
      </c>
      <c r="D33" s="31" t="s">
        <v>96</v>
      </c>
      <c r="E33" s="31" t="s">
        <v>97</v>
      </c>
      <c r="F33" s="31">
        <v>3</v>
      </c>
      <c r="G33" s="31" t="s">
        <v>119</v>
      </c>
      <c r="H33" s="31" t="s">
        <v>119</v>
      </c>
      <c r="I33" s="31" t="s">
        <v>119</v>
      </c>
      <c r="J33" s="31" t="s">
        <v>119</v>
      </c>
    </row>
    <row r="34" spans="1:10" ht="12.75" customHeight="1">
      <c r="A34" s="31" t="s">
        <v>153</v>
      </c>
      <c r="B34" s="31" t="s">
        <v>178</v>
      </c>
      <c r="C34" s="31" t="s">
        <v>179</v>
      </c>
      <c r="D34" s="31" t="s">
        <v>96</v>
      </c>
      <c r="E34" s="31" t="s">
        <v>97</v>
      </c>
      <c r="F34" s="31">
        <v>3</v>
      </c>
      <c r="G34" s="31" t="s">
        <v>119</v>
      </c>
      <c r="H34" s="31" t="s">
        <v>119</v>
      </c>
      <c r="I34" s="31" t="s">
        <v>119</v>
      </c>
      <c r="J34" s="31" t="s">
        <v>119</v>
      </c>
    </row>
    <row r="35" spans="1:10" ht="12.75" customHeight="1">
      <c r="A35" s="31" t="s">
        <v>153</v>
      </c>
      <c r="B35" s="31" t="s">
        <v>180</v>
      </c>
      <c r="C35" s="31" t="s">
        <v>181</v>
      </c>
      <c r="D35" s="31" t="s">
        <v>96</v>
      </c>
      <c r="E35" s="31" t="s">
        <v>97</v>
      </c>
      <c r="F35" s="31">
        <v>2</v>
      </c>
      <c r="G35" s="31" t="s">
        <v>96</v>
      </c>
      <c r="H35" s="31" t="s">
        <v>96</v>
      </c>
      <c r="I35" s="31" t="s">
        <v>96</v>
      </c>
      <c r="J35" s="31" t="s">
        <v>96</v>
      </c>
    </row>
    <row r="36" spans="1:10" ht="12.75" customHeight="1">
      <c r="A36" s="31" t="s">
        <v>153</v>
      </c>
      <c r="B36" s="31" t="s">
        <v>182</v>
      </c>
      <c r="C36" s="31" t="s">
        <v>183</v>
      </c>
      <c r="D36" s="31" t="s">
        <v>96</v>
      </c>
      <c r="E36" s="31" t="s">
        <v>97</v>
      </c>
      <c r="F36" s="31">
        <v>2</v>
      </c>
      <c r="G36" s="31" t="s">
        <v>96</v>
      </c>
      <c r="H36" s="31" t="s">
        <v>96</v>
      </c>
      <c r="I36" s="31" t="s">
        <v>96</v>
      </c>
      <c r="J36" s="31" t="s">
        <v>96</v>
      </c>
    </row>
    <row r="37" spans="1:10" ht="12.75" customHeight="1">
      <c r="A37" s="31" t="s">
        <v>153</v>
      </c>
      <c r="B37" s="31" t="s">
        <v>184</v>
      </c>
      <c r="C37" s="31" t="s">
        <v>185</v>
      </c>
      <c r="D37" s="31" t="s">
        <v>96</v>
      </c>
      <c r="E37" s="31" t="s">
        <v>97</v>
      </c>
      <c r="F37" s="31">
        <v>2</v>
      </c>
      <c r="G37" s="31" t="s">
        <v>96</v>
      </c>
      <c r="H37" s="31" t="s">
        <v>96</v>
      </c>
      <c r="I37" s="31" t="s">
        <v>96</v>
      </c>
      <c r="J37" s="31" t="s">
        <v>96</v>
      </c>
    </row>
    <row r="38" spans="1:10" ht="12.75" customHeight="1">
      <c r="A38" s="31" t="s">
        <v>153</v>
      </c>
      <c r="B38" s="31" t="s">
        <v>186</v>
      </c>
      <c r="C38" s="31" t="s">
        <v>187</v>
      </c>
      <c r="D38" s="31" t="s">
        <v>96</v>
      </c>
      <c r="E38" s="31" t="s">
        <v>97</v>
      </c>
      <c r="F38" s="31">
        <v>1</v>
      </c>
      <c r="G38" s="31" t="s">
        <v>96</v>
      </c>
      <c r="H38" s="31" t="s">
        <v>96</v>
      </c>
      <c r="I38" s="31" t="s">
        <v>96</v>
      </c>
      <c r="J38" s="31" t="s">
        <v>96</v>
      </c>
    </row>
    <row r="39" spans="1:10" ht="12.75" customHeight="1">
      <c r="A39" s="31" t="s">
        <v>153</v>
      </c>
      <c r="B39" s="31" t="s">
        <v>188</v>
      </c>
      <c r="C39" s="31" t="s">
        <v>189</v>
      </c>
      <c r="D39" s="31" t="s">
        <v>96</v>
      </c>
      <c r="E39" s="31" t="s">
        <v>97</v>
      </c>
      <c r="F39" s="31">
        <v>1</v>
      </c>
      <c r="G39" s="31" t="s">
        <v>96</v>
      </c>
      <c r="H39" s="31" t="s">
        <v>96</v>
      </c>
      <c r="I39" s="31" t="s">
        <v>96</v>
      </c>
      <c r="J39" s="31" t="s">
        <v>96</v>
      </c>
    </row>
    <row r="40" spans="1:10" ht="12.75" customHeight="1">
      <c r="A40" s="34" t="s">
        <v>153</v>
      </c>
      <c r="B40" s="34" t="s">
        <v>190</v>
      </c>
      <c r="C40" s="34" t="s">
        <v>191</v>
      </c>
      <c r="D40" s="34" t="s">
        <v>96</v>
      </c>
      <c r="E40" s="34" t="s">
        <v>97</v>
      </c>
      <c r="F40" s="34">
        <v>1</v>
      </c>
      <c r="G40" s="34" t="s">
        <v>96</v>
      </c>
      <c r="H40" s="34" t="s">
        <v>96</v>
      </c>
      <c r="I40" s="34" t="s">
        <v>96</v>
      </c>
      <c r="J40" s="34" t="s">
        <v>96</v>
      </c>
    </row>
    <row r="41" spans="1:10" ht="12.75" customHeight="1">
      <c r="A41" s="45"/>
      <c r="B41" s="71">
        <f>COUNTA(B22:B40)</f>
        <v>19</v>
      </c>
      <c r="C41" s="45"/>
      <c r="D41" s="71">
        <f>COUNTIF(D22:D40,"Yes")</f>
        <v>19</v>
      </c>
      <c r="E41" s="45"/>
      <c r="F41" s="45"/>
      <c r="G41" s="45"/>
      <c r="H41" s="45"/>
      <c r="I41" s="45"/>
      <c r="J41" s="45"/>
    </row>
    <row r="42" spans="1:10" ht="12.7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2.75" customHeight="1">
      <c r="A43" s="34" t="s">
        <v>192</v>
      </c>
      <c r="B43" s="34" t="s">
        <v>193</v>
      </c>
      <c r="C43" s="34" t="s">
        <v>194</v>
      </c>
      <c r="D43" s="34" t="s">
        <v>96</v>
      </c>
      <c r="E43" s="34" t="s">
        <v>97</v>
      </c>
      <c r="F43" s="34">
        <v>3</v>
      </c>
      <c r="G43" s="34" t="s">
        <v>96</v>
      </c>
      <c r="H43" s="34" t="s">
        <v>96</v>
      </c>
      <c r="I43" s="34" t="s">
        <v>96</v>
      </c>
      <c r="J43" s="34" t="s">
        <v>96</v>
      </c>
    </row>
    <row r="44" spans="1:10" ht="12.75" customHeight="1">
      <c r="A44" s="45"/>
      <c r="B44" s="71">
        <f>COUNTA(B43:B43)</f>
        <v>1</v>
      </c>
      <c r="C44" s="45"/>
      <c r="D44" s="71">
        <f>COUNTIF(D43:D43,"Yes")</f>
        <v>1</v>
      </c>
      <c r="E44" s="46"/>
      <c r="F44" s="46"/>
      <c r="G44" s="46"/>
      <c r="H44" s="46"/>
      <c r="I44" s="46"/>
      <c r="J44" s="46"/>
    </row>
    <row r="45" spans="1:10" ht="12.75" customHeight="1">
      <c r="A45" s="45"/>
      <c r="B45" s="71"/>
      <c r="C45" s="45"/>
      <c r="D45" s="71"/>
      <c r="E45" s="46"/>
      <c r="F45" s="46"/>
      <c r="G45" s="46"/>
      <c r="H45" s="46"/>
      <c r="I45" s="46"/>
      <c r="J45" s="46"/>
    </row>
    <row r="46" spans="1:10" ht="12.75" customHeight="1">
      <c r="A46" s="31" t="s">
        <v>195</v>
      </c>
      <c r="B46" s="31" t="s">
        <v>196</v>
      </c>
      <c r="C46" s="31" t="s">
        <v>197</v>
      </c>
      <c r="D46" s="31" t="s">
        <v>96</v>
      </c>
      <c r="E46" s="31" t="s">
        <v>97</v>
      </c>
      <c r="F46" s="31">
        <v>3</v>
      </c>
      <c r="G46" s="31" t="s">
        <v>96</v>
      </c>
      <c r="H46" s="31" t="s">
        <v>96</v>
      </c>
      <c r="I46" s="31" t="s">
        <v>96</v>
      </c>
      <c r="J46" s="31" t="s">
        <v>96</v>
      </c>
    </row>
    <row r="47" spans="1:10" ht="12.75" customHeight="1">
      <c r="A47" s="31" t="s">
        <v>195</v>
      </c>
      <c r="B47" s="31" t="s">
        <v>198</v>
      </c>
      <c r="C47" s="31" t="s">
        <v>199</v>
      </c>
      <c r="D47" s="31" t="s">
        <v>96</v>
      </c>
      <c r="E47" s="31" t="s">
        <v>97</v>
      </c>
      <c r="F47" s="31">
        <v>3</v>
      </c>
      <c r="G47" s="31" t="s">
        <v>96</v>
      </c>
      <c r="H47" s="31" t="s">
        <v>96</v>
      </c>
      <c r="I47" s="31" t="s">
        <v>96</v>
      </c>
      <c r="J47" s="31" t="s">
        <v>96</v>
      </c>
    </row>
    <row r="48" spans="1:10" ht="12.75" customHeight="1">
      <c r="A48" s="31" t="s">
        <v>195</v>
      </c>
      <c r="B48" s="31" t="s">
        <v>200</v>
      </c>
      <c r="C48" s="31" t="s">
        <v>201</v>
      </c>
      <c r="D48" s="31" t="s">
        <v>96</v>
      </c>
      <c r="E48" s="31" t="s">
        <v>97</v>
      </c>
      <c r="F48" s="31">
        <v>2</v>
      </c>
      <c r="G48" s="31" t="s">
        <v>96</v>
      </c>
      <c r="H48" s="31" t="s">
        <v>96</v>
      </c>
      <c r="I48" s="31" t="s">
        <v>96</v>
      </c>
      <c r="J48" s="31" t="s">
        <v>96</v>
      </c>
    </row>
    <row r="49" spans="1:10" ht="12.75" customHeight="1">
      <c r="A49" s="31" t="s">
        <v>195</v>
      </c>
      <c r="B49" s="31" t="s">
        <v>202</v>
      </c>
      <c r="C49" s="31" t="s">
        <v>203</v>
      </c>
      <c r="D49" s="31" t="s">
        <v>96</v>
      </c>
      <c r="E49" s="31" t="s">
        <v>97</v>
      </c>
      <c r="F49" s="31">
        <v>2</v>
      </c>
      <c r="G49" s="31" t="s">
        <v>96</v>
      </c>
      <c r="H49" s="31" t="s">
        <v>96</v>
      </c>
      <c r="I49" s="31" t="s">
        <v>96</v>
      </c>
      <c r="J49" s="31" t="s">
        <v>96</v>
      </c>
    </row>
    <row r="50" spans="1:10" ht="12.75" customHeight="1">
      <c r="A50" s="31" t="s">
        <v>195</v>
      </c>
      <c r="B50" s="31" t="s">
        <v>204</v>
      </c>
      <c r="C50" s="31" t="s">
        <v>205</v>
      </c>
      <c r="D50" s="31" t="s">
        <v>96</v>
      </c>
      <c r="E50" s="31" t="s">
        <v>97</v>
      </c>
      <c r="F50" s="31">
        <v>3</v>
      </c>
      <c r="G50" s="31" t="s">
        <v>96</v>
      </c>
      <c r="H50" s="31" t="s">
        <v>96</v>
      </c>
      <c r="I50" s="31" t="s">
        <v>96</v>
      </c>
      <c r="J50" s="31" t="s">
        <v>96</v>
      </c>
    </row>
    <row r="51" spans="1:10" ht="12.75" customHeight="1">
      <c r="A51" s="34" t="s">
        <v>195</v>
      </c>
      <c r="B51" s="34" t="s">
        <v>206</v>
      </c>
      <c r="C51" s="34" t="s">
        <v>207</v>
      </c>
      <c r="D51" s="34" t="s">
        <v>96</v>
      </c>
      <c r="E51" s="34" t="s">
        <v>97</v>
      </c>
      <c r="F51" s="34">
        <v>3</v>
      </c>
      <c r="G51" s="34" t="s">
        <v>96</v>
      </c>
      <c r="H51" s="34" t="s">
        <v>96</v>
      </c>
      <c r="I51" s="34" t="s">
        <v>96</v>
      </c>
      <c r="J51" s="34" t="s">
        <v>96</v>
      </c>
    </row>
    <row r="52" spans="1:10" ht="12.75" customHeight="1">
      <c r="A52" s="45"/>
      <c r="B52" s="71">
        <f>COUNTA(B46:B51)</f>
        <v>6</v>
      </c>
      <c r="C52" s="45"/>
      <c r="D52" s="71">
        <f>COUNTIF(D46:D51,"Yes")</f>
        <v>6</v>
      </c>
      <c r="E52" s="45"/>
      <c r="F52" s="45"/>
      <c r="G52" s="45"/>
      <c r="H52" s="45"/>
      <c r="I52" s="45"/>
      <c r="J52" s="45"/>
    </row>
    <row r="53" spans="1:10" ht="12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</row>
    <row r="54" spans="1:4" ht="12.75" customHeight="1">
      <c r="A54" s="19" t="s">
        <v>107</v>
      </c>
      <c r="B54" s="19">
        <f>B5+B20+B41+B44+B52</f>
        <v>41</v>
      </c>
      <c r="D54" s="19">
        <f>D5+D20+D41+D44+D52</f>
        <v>41</v>
      </c>
    </row>
  </sheetData>
  <sheetProtection/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Georgia Beach Attributes</oddHeader>
    <oddFooter>&amp;R&amp;P of &amp;N</oddFooter>
  </headerFooter>
  <rowBreaks count="1" manualBreakCount="1">
    <brk id="4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5" width="9.28125" style="0" customWidth="1"/>
    <col min="6" max="6" width="9.28125" style="6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3" t="s">
        <v>50</v>
      </c>
      <c r="G1" s="24" t="s">
        <v>51</v>
      </c>
      <c r="H1" s="24" t="s">
        <v>70</v>
      </c>
      <c r="I1" s="24" t="s">
        <v>69</v>
      </c>
    </row>
    <row r="2" spans="1:10" ht="12.75" customHeight="1">
      <c r="A2" s="31" t="s">
        <v>121</v>
      </c>
      <c r="B2" s="135" t="s">
        <v>122</v>
      </c>
      <c r="C2" s="135" t="s">
        <v>123</v>
      </c>
      <c r="D2" s="31">
        <v>12</v>
      </c>
      <c r="E2" s="31" t="s">
        <v>208</v>
      </c>
      <c r="F2" s="135">
        <v>0</v>
      </c>
      <c r="G2" s="135" t="s">
        <v>209</v>
      </c>
      <c r="H2" s="31">
        <v>0</v>
      </c>
      <c r="I2" s="31" t="s">
        <v>209</v>
      </c>
      <c r="J2" s="29"/>
    </row>
    <row r="3" spans="1:10" ht="12.75" customHeight="1">
      <c r="A3" s="34" t="s">
        <v>121</v>
      </c>
      <c r="B3" s="136" t="s">
        <v>124</v>
      </c>
      <c r="C3" s="136" t="s">
        <v>125</v>
      </c>
      <c r="D3" s="34">
        <v>6</v>
      </c>
      <c r="E3" s="34" t="s">
        <v>208</v>
      </c>
      <c r="F3" s="136">
        <v>0</v>
      </c>
      <c r="G3" s="136" t="s">
        <v>209</v>
      </c>
      <c r="H3" s="34">
        <v>0</v>
      </c>
      <c r="I3" s="34" t="s">
        <v>209</v>
      </c>
      <c r="J3" s="29"/>
    </row>
    <row r="4" spans="1:10" ht="12.75" customHeight="1">
      <c r="A4" s="31"/>
      <c r="B4" s="32">
        <f>COUNTA(B2:B3)</f>
        <v>2</v>
      </c>
      <c r="C4" s="32"/>
      <c r="D4" s="32"/>
      <c r="E4" s="32"/>
      <c r="F4" s="71">
        <f>COUNTIF(F2:F3,"&gt;0")</f>
        <v>0</v>
      </c>
      <c r="G4" s="32"/>
      <c r="H4" s="31"/>
      <c r="I4" s="31"/>
      <c r="J4" s="31"/>
    </row>
    <row r="5" spans="1:10" ht="12.75" customHeight="1">
      <c r="A5" s="31"/>
      <c r="B5" s="31"/>
      <c r="C5" s="31"/>
      <c r="D5" s="31"/>
      <c r="E5" s="31"/>
      <c r="F5" s="45"/>
      <c r="G5" s="31"/>
      <c r="H5" s="31"/>
      <c r="I5" s="31"/>
      <c r="J5" s="31"/>
    </row>
    <row r="6" spans="1:10" ht="12.75" customHeight="1">
      <c r="A6" s="31" t="s">
        <v>126</v>
      </c>
      <c r="B6" s="31" t="s">
        <v>127</v>
      </c>
      <c r="C6" s="31" t="s">
        <v>128</v>
      </c>
      <c r="D6" s="31">
        <v>12</v>
      </c>
      <c r="E6" s="31" t="s">
        <v>208</v>
      </c>
      <c r="F6" s="45">
        <v>1</v>
      </c>
      <c r="G6" s="31" t="s">
        <v>209</v>
      </c>
      <c r="H6" s="31">
        <v>0</v>
      </c>
      <c r="I6" s="31" t="s">
        <v>209</v>
      </c>
      <c r="J6" s="29"/>
    </row>
    <row r="7" spans="1:10" ht="12.75" customHeight="1">
      <c r="A7" s="31" t="s">
        <v>126</v>
      </c>
      <c r="B7" s="31" t="s">
        <v>129</v>
      </c>
      <c r="C7" s="31" t="s">
        <v>130</v>
      </c>
      <c r="D7" s="31">
        <v>12</v>
      </c>
      <c r="E7" s="31" t="s">
        <v>208</v>
      </c>
      <c r="F7" s="45">
        <v>4</v>
      </c>
      <c r="G7" s="31" t="s">
        <v>210</v>
      </c>
      <c r="H7" s="31">
        <v>0</v>
      </c>
      <c r="I7" s="31" t="s">
        <v>210</v>
      </c>
      <c r="J7" s="29"/>
    </row>
    <row r="8" spans="1:10" ht="12.75" customHeight="1">
      <c r="A8" s="31" t="s">
        <v>126</v>
      </c>
      <c r="B8" s="135" t="s">
        <v>131</v>
      </c>
      <c r="C8" s="135" t="s">
        <v>132</v>
      </c>
      <c r="D8" s="31">
        <v>6</v>
      </c>
      <c r="E8" s="31" t="s">
        <v>208</v>
      </c>
      <c r="F8" s="135">
        <v>0</v>
      </c>
      <c r="G8" s="135" t="s">
        <v>209</v>
      </c>
      <c r="H8" s="31">
        <v>0</v>
      </c>
      <c r="I8" s="31" t="s">
        <v>209</v>
      </c>
      <c r="J8" s="29"/>
    </row>
    <row r="9" spans="1:10" ht="12.75" customHeight="1">
      <c r="A9" s="31" t="s">
        <v>126</v>
      </c>
      <c r="B9" s="135" t="s">
        <v>133</v>
      </c>
      <c r="C9" s="135" t="s">
        <v>134</v>
      </c>
      <c r="D9" s="31">
        <v>12</v>
      </c>
      <c r="E9" s="31" t="s">
        <v>208</v>
      </c>
      <c r="F9" s="135">
        <v>0</v>
      </c>
      <c r="G9" s="135" t="s">
        <v>209</v>
      </c>
      <c r="H9" s="31">
        <v>0</v>
      </c>
      <c r="I9" s="31" t="s">
        <v>209</v>
      </c>
      <c r="J9" s="29"/>
    </row>
    <row r="10" spans="1:10" ht="12.75" customHeight="1">
      <c r="A10" s="31" t="s">
        <v>126</v>
      </c>
      <c r="B10" s="31" t="s">
        <v>135</v>
      </c>
      <c r="C10" s="31" t="s">
        <v>136</v>
      </c>
      <c r="D10" s="31">
        <v>6</v>
      </c>
      <c r="E10" s="31" t="s">
        <v>208</v>
      </c>
      <c r="F10" s="45">
        <v>1</v>
      </c>
      <c r="G10" s="31" t="s">
        <v>209</v>
      </c>
      <c r="H10" s="31">
        <v>0</v>
      </c>
      <c r="I10" s="31" t="s">
        <v>209</v>
      </c>
      <c r="J10" s="29"/>
    </row>
    <row r="11" spans="1:10" ht="12.75" customHeight="1">
      <c r="A11" s="31" t="s">
        <v>126</v>
      </c>
      <c r="B11" s="31" t="s">
        <v>137</v>
      </c>
      <c r="C11" s="31" t="s">
        <v>138</v>
      </c>
      <c r="D11" s="31">
        <v>12</v>
      </c>
      <c r="E11" s="31" t="s">
        <v>208</v>
      </c>
      <c r="F11" s="45">
        <v>1</v>
      </c>
      <c r="G11" s="31" t="s">
        <v>209</v>
      </c>
      <c r="H11" s="31">
        <v>0</v>
      </c>
      <c r="I11" s="31" t="s">
        <v>209</v>
      </c>
      <c r="J11" s="29"/>
    </row>
    <row r="12" spans="1:10" ht="12.75" customHeight="1">
      <c r="A12" s="31" t="s">
        <v>126</v>
      </c>
      <c r="B12" s="31" t="s">
        <v>139</v>
      </c>
      <c r="C12" s="31" t="s">
        <v>140</v>
      </c>
      <c r="D12" s="31">
        <v>12</v>
      </c>
      <c r="E12" s="31" t="s">
        <v>208</v>
      </c>
      <c r="F12" s="45">
        <v>1</v>
      </c>
      <c r="G12" s="31" t="s">
        <v>120</v>
      </c>
      <c r="H12" s="31">
        <v>1</v>
      </c>
      <c r="I12" s="31" t="s">
        <v>120</v>
      </c>
      <c r="J12" s="29"/>
    </row>
    <row r="13" spans="1:10" ht="12.75" customHeight="1">
      <c r="A13" s="31" t="s">
        <v>126</v>
      </c>
      <c r="B13" s="31" t="s">
        <v>141</v>
      </c>
      <c r="C13" s="31" t="s">
        <v>142</v>
      </c>
      <c r="D13" s="31">
        <v>12</v>
      </c>
      <c r="E13" s="31" t="s">
        <v>208</v>
      </c>
      <c r="F13" s="45">
        <v>1</v>
      </c>
      <c r="G13" s="31" t="s">
        <v>120</v>
      </c>
      <c r="H13" s="31">
        <v>1</v>
      </c>
      <c r="I13" s="31" t="s">
        <v>120</v>
      </c>
      <c r="J13" s="29"/>
    </row>
    <row r="14" spans="1:10" ht="12.75" customHeight="1">
      <c r="A14" s="31" t="s">
        <v>126</v>
      </c>
      <c r="B14" s="31" t="s">
        <v>143</v>
      </c>
      <c r="C14" s="31" t="s">
        <v>144</v>
      </c>
      <c r="D14" s="31">
        <v>12</v>
      </c>
      <c r="E14" s="31" t="s">
        <v>208</v>
      </c>
      <c r="F14" s="45">
        <v>1</v>
      </c>
      <c r="G14" s="31" t="s">
        <v>120</v>
      </c>
      <c r="H14" s="31">
        <v>1</v>
      </c>
      <c r="I14" s="31" t="s">
        <v>120</v>
      </c>
      <c r="J14" s="29"/>
    </row>
    <row r="15" spans="1:10" ht="12.75" customHeight="1">
      <c r="A15" s="31" t="s">
        <v>126</v>
      </c>
      <c r="B15" s="31" t="s">
        <v>145</v>
      </c>
      <c r="C15" s="31" t="s">
        <v>146</v>
      </c>
      <c r="D15" s="31">
        <v>12</v>
      </c>
      <c r="E15" s="31" t="s">
        <v>208</v>
      </c>
      <c r="F15" s="45">
        <v>1</v>
      </c>
      <c r="G15" s="31" t="s">
        <v>120</v>
      </c>
      <c r="H15" s="31">
        <v>1</v>
      </c>
      <c r="I15" s="31" t="s">
        <v>120</v>
      </c>
      <c r="J15" s="29"/>
    </row>
    <row r="16" spans="1:10" ht="12.75" customHeight="1">
      <c r="A16" s="31" t="s">
        <v>126</v>
      </c>
      <c r="B16" s="31" t="s">
        <v>147</v>
      </c>
      <c r="C16" s="31" t="s">
        <v>148</v>
      </c>
      <c r="D16" s="31">
        <v>12</v>
      </c>
      <c r="E16" s="31" t="s">
        <v>208</v>
      </c>
      <c r="F16" s="45">
        <v>1</v>
      </c>
      <c r="G16" s="31" t="s">
        <v>120</v>
      </c>
      <c r="H16" s="31">
        <v>1</v>
      </c>
      <c r="I16" s="31" t="s">
        <v>120</v>
      </c>
      <c r="J16" s="29"/>
    </row>
    <row r="17" spans="1:10" ht="12.75" customHeight="1">
      <c r="A17" s="31" t="s">
        <v>126</v>
      </c>
      <c r="B17" s="135" t="s">
        <v>149</v>
      </c>
      <c r="C17" s="135" t="s">
        <v>150</v>
      </c>
      <c r="D17" s="31">
        <v>6</v>
      </c>
      <c r="E17" s="31" t="s">
        <v>208</v>
      </c>
      <c r="F17" s="135">
        <v>0</v>
      </c>
      <c r="G17" s="135" t="s">
        <v>120</v>
      </c>
      <c r="H17" s="31">
        <v>0</v>
      </c>
      <c r="I17" s="31" t="s">
        <v>120</v>
      </c>
      <c r="J17" s="29"/>
    </row>
    <row r="18" spans="1:10" ht="12.75" customHeight="1">
      <c r="A18" s="34" t="s">
        <v>126</v>
      </c>
      <c r="B18" s="136" t="s">
        <v>151</v>
      </c>
      <c r="C18" s="136" t="s">
        <v>152</v>
      </c>
      <c r="D18" s="34">
        <v>6</v>
      </c>
      <c r="E18" s="34" t="s">
        <v>208</v>
      </c>
      <c r="F18" s="136">
        <v>0</v>
      </c>
      <c r="G18" s="136" t="s">
        <v>209</v>
      </c>
      <c r="H18" s="34">
        <v>0</v>
      </c>
      <c r="I18" s="34" t="s">
        <v>209</v>
      </c>
      <c r="J18" s="29"/>
    </row>
    <row r="19" spans="1:10" ht="12.75" customHeight="1">
      <c r="A19" s="31"/>
      <c r="B19" s="32">
        <f>COUNTA(B6:B18)</f>
        <v>13</v>
      </c>
      <c r="C19" s="32"/>
      <c r="D19" s="32"/>
      <c r="E19" s="32"/>
      <c r="F19" s="71">
        <f>COUNTIF(F6:F18,"&gt;0")</f>
        <v>9</v>
      </c>
      <c r="G19" s="32"/>
      <c r="H19" s="31"/>
      <c r="I19" s="31"/>
      <c r="J19" s="31"/>
    </row>
    <row r="20" spans="1:10" ht="12.75" customHeight="1">
      <c r="A20" s="31"/>
      <c r="B20" s="31"/>
      <c r="C20" s="31"/>
      <c r="D20" s="31"/>
      <c r="E20" s="31"/>
      <c r="F20" s="45"/>
      <c r="G20" s="31"/>
      <c r="H20" s="31"/>
      <c r="I20" s="31"/>
      <c r="J20" s="31"/>
    </row>
    <row r="21" spans="1:10" ht="12.75" customHeight="1">
      <c r="A21" s="31" t="s">
        <v>153</v>
      </c>
      <c r="B21" s="31" t="s">
        <v>154</v>
      </c>
      <c r="C21" s="31" t="s">
        <v>155</v>
      </c>
      <c r="D21" s="31">
        <v>12</v>
      </c>
      <c r="E21" s="31" t="s">
        <v>208</v>
      </c>
      <c r="F21" s="45">
        <v>1</v>
      </c>
      <c r="G21" s="31" t="s">
        <v>120</v>
      </c>
      <c r="H21" s="31">
        <v>1</v>
      </c>
      <c r="I21" s="31" t="s">
        <v>120</v>
      </c>
      <c r="J21" s="29"/>
    </row>
    <row r="22" spans="1:10" ht="12.75" customHeight="1">
      <c r="A22" s="31" t="s">
        <v>153</v>
      </c>
      <c r="B22" s="31" t="s">
        <v>156</v>
      </c>
      <c r="C22" s="31" t="s">
        <v>157</v>
      </c>
      <c r="D22" s="31">
        <v>12</v>
      </c>
      <c r="E22" s="31" t="s">
        <v>208</v>
      </c>
      <c r="F22" s="45">
        <v>1</v>
      </c>
      <c r="G22" s="31" t="s">
        <v>120</v>
      </c>
      <c r="H22" s="31">
        <v>1</v>
      </c>
      <c r="I22" s="31" t="s">
        <v>120</v>
      </c>
      <c r="J22" s="29"/>
    </row>
    <row r="23" spans="1:10" ht="12.75" customHeight="1">
      <c r="A23" s="31" t="s">
        <v>153</v>
      </c>
      <c r="B23" s="31" t="s">
        <v>158</v>
      </c>
      <c r="C23" s="31" t="s">
        <v>159</v>
      </c>
      <c r="D23" s="31">
        <v>12</v>
      </c>
      <c r="E23" s="31" t="s">
        <v>208</v>
      </c>
      <c r="F23" s="45">
        <v>1</v>
      </c>
      <c r="G23" s="31" t="s">
        <v>120</v>
      </c>
      <c r="H23" s="31">
        <v>1</v>
      </c>
      <c r="I23" s="31" t="s">
        <v>120</v>
      </c>
      <c r="J23" s="29"/>
    </row>
    <row r="24" spans="1:10" ht="12.75" customHeight="1">
      <c r="A24" s="31" t="s">
        <v>153</v>
      </c>
      <c r="B24" s="31" t="s">
        <v>160</v>
      </c>
      <c r="C24" s="31" t="s">
        <v>161</v>
      </c>
      <c r="D24" s="31">
        <v>6</v>
      </c>
      <c r="E24" s="31" t="s">
        <v>208</v>
      </c>
      <c r="F24" s="45">
        <v>1</v>
      </c>
      <c r="G24" s="31" t="s">
        <v>209</v>
      </c>
      <c r="H24" s="31">
        <v>0</v>
      </c>
      <c r="I24" s="31" t="s">
        <v>209</v>
      </c>
      <c r="J24" s="29"/>
    </row>
    <row r="25" spans="1:10" ht="12.75" customHeight="1">
      <c r="A25" s="31" t="s">
        <v>153</v>
      </c>
      <c r="B25" s="31" t="s">
        <v>162</v>
      </c>
      <c r="C25" s="31" t="s">
        <v>163</v>
      </c>
      <c r="D25" s="31">
        <v>12</v>
      </c>
      <c r="E25" s="31" t="s">
        <v>208</v>
      </c>
      <c r="F25" s="45">
        <v>1</v>
      </c>
      <c r="G25" s="31" t="s">
        <v>120</v>
      </c>
      <c r="H25" s="31">
        <v>1</v>
      </c>
      <c r="I25" s="31" t="s">
        <v>120</v>
      </c>
      <c r="J25" s="29"/>
    </row>
    <row r="26" spans="1:10" ht="12.75" customHeight="1">
      <c r="A26" s="31" t="s">
        <v>153</v>
      </c>
      <c r="B26" s="31" t="s">
        <v>164</v>
      </c>
      <c r="C26" s="31" t="s">
        <v>165</v>
      </c>
      <c r="D26" s="31">
        <v>12</v>
      </c>
      <c r="E26" s="31" t="s">
        <v>208</v>
      </c>
      <c r="F26" s="45">
        <v>1</v>
      </c>
      <c r="G26" s="31" t="s">
        <v>120</v>
      </c>
      <c r="H26" s="31">
        <v>1</v>
      </c>
      <c r="I26" s="31" t="s">
        <v>120</v>
      </c>
      <c r="J26" s="29"/>
    </row>
    <row r="27" spans="1:10" ht="12.75" customHeight="1">
      <c r="A27" s="31" t="s">
        <v>153</v>
      </c>
      <c r="B27" s="31" t="s">
        <v>166</v>
      </c>
      <c r="C27" s="31" t="s">
        <v>167</v>
      </c>
      <c r="D27" s="31">
        <v>12</v>
      </c>
      <c r="E27" s="31" t="s">
        <v>208</v>
      </c>
      <c r="F27" s="45">
        <v>1</v>
      </c>
      <c r="G27" s="31" t="s">
        <v>120</v>
      </c>
      <c r="H27" s="31">
        <v>1</v>
      </c>
      <c r="I27" s="31" t="s">
        <v>120</v>
      </c>
      <c r="J27" s="29"/>
    </row>
    <row r="28" spans="1:10" ht="12.75" customHeight="1">
      <c r="A28" s="31" t="s">
        <v>153</v>
      </c>
      <c r="B28" s="31" t="s">
        <v>168</v>
      </c>
      <c r="C28" s="31" t="s">
        <v>169</v>
      </c>
      <c r="D28" s="31">
        <v>12</v>
      </c>
      <c r="E28" s="31" t="s">
        <v>208</v>
      </c>
      <c r="F28" s="45">
        <v>1</v>
      </c>
      <c r="G28" s="31" t="s">
        <v>120</v>
      </c>
      <c r="H28" s="31">
        <v>1</v>
      </c>
      <c r="I28" s="31" t="s">
        <v>120</v>
      </c>
      <c r="J28" s="29"/>
    </row>
    <row r="29" spans="1:10" ht="12.75" customHeight="1">
      <c r="A29" s="31" t="s">
        <v>153</v>
      </c>
      <c r="B29" s="31" t="s">
        <v>170</v>
      </c>
      <c r="C29" s="31" t="s">
        <v>171</v>
      </c>
      <c r="D29" s="31">
        <v>12</v>
      </c>
      <c r="E29" s="31" t="s">
        <v>208</v>
      </c>
      <c r="F29" s="45">
        <v>1</v>
      </c>
      <c r="G29" s="31" t="s">
        <v>120</v>
      </c>
      <c r="H29" s="31">
        <v>1</v>
      </c>
      <c r="I29" s="31" t="s">
        <v>120</v>
      </c>
      <c r="J29" s="29"/>
    </row>
    <row r="30" spans="1:10" ht="12.75" customHeight="1">
      <c r="A30" s="31" t="s">
        <v>153</v>
      </c>
      <c r="B30" s="135" t="s">
        <v>172</v>
      </c>
      <c r="C30" s="135" t="s">
        <v>173</v>
      </c>
      <c r="D30" s="31">
        <v>6</v>
      </c>
      <c r="E30" s="31" t="s">
        <v>208</v>
      </c>
      <c r="F30" s="135">
        <v>0</v>
      </c>
      <c r="G30" s="135" t="s">
        <v>209</v>
      </c>
      <c r="H30" s="31">
        <v>0</v>
      </c>
      <c r="I30" s="31" t="s">
        <v>209</v>
      </c>
      <c r="J30" s="29"/>
    </row>
    <row r="31" spans="1:10" ht="12.75" customHeight="1">
      <c r="A31" s="31" t="s">
        <v>153</v>
      </c>
      <c r="B31" s="31" t="s">
        <v>174</v>
      </c>
      <c r="C31" s="31" t="s">
        <v>175</v>
      </c>
      <c r="D31" s="31">
        <v>12</v>
      </c>
      <c r="E31" s="31" t="s">
        <v>208</v>
      </c>
      <c r="F31" s="45">
        <v>1</v>
      </c>
      <c r="G31" s="31" t="s">
        <v>120</v>
      </c>
      <c r="H31" s="31">
        <v>1</v>
      </c>
      <c r="I31" s="31" t="s">
        <v>120</v>
      </c>
      <c r="J31" s="29"/>
    </row>
    <row r="32" spans="1:10" ht="12.75" customHeight="1">
      <c r="A32" s="31" t="s">
        <v>153</v>
      </c>
      <c r="B32" s="135" t="s">
        <v>176</v>
      </c>
      <c r="C32" s="135" t="s">
        <v>177</v>
      </c>
      <c r="D32" s="31">
        <v>12</v>
      </c>
      <c r="E32" s="31" t="s">
        <v>208</v>
      </c>
      <c r="F32" s="135">
        <v>0</v>
      </c>
      <c r="G32" s="135" t="s">
        <v>209</v>
      </c>
      <c r="H32" s="31">
        <v>0</v>
      </c>
      <c r="I32" s="31" t="s">
        <v>209</v>
      </c>
      <c r="J32" s="29"/>
    </row>
    <row r="33" spans="1:10" ht="12.75" customHeight="1">
      <c r="A33" s="31" t="s">
        <v>153</v>
      </c>
      <c r="B33" s="135" t="s">
        <v>178</v>
      </c>
      <c r="C33" s="135" t="s">
        <v>179</v>
      </c>
      <c r="D33" s="31">
        <v>12</v>
      </c>
      <c r="E33" s="31" t="s">
        <v>208</v>
      </c>
      <c r="F33" s="135">
        <v>0</v>
      </c>
      <c r="G33" s="135" t="s">
        <v>209</v>
      </c>
      <c r="H33" s="31">
        <v>0</v>
      </c>
      <c r="I33" s="31" t="s">
        <v>209</v>
      </c>
      <c r="J33" s="29"/>
    </row>
    <row r="34" spans="1:10" ht="12.75" customHeight="1">
      <c r="A34" s="31" t="s">
        <v>153</v>
      </c>
      <c r="B34" s="31" t="s">
        <v>180</v>
      </c>
      <c r="C34" s="31" t="s">
        <v>181</v>
      </c>
      <c r="D34" s="31">
        <v>6</v>
      </c>
      <c r="E34" s="31" t="s">
        <v>208</v>
      </c>
      <c r="F34" s="45">
        <v>1</v>
      </c>
      <c r="G34" s="31" t="s">
        <v>209</v>
      </c>
      <c r="H34" s="31">
        <v>0</v>
      </c>
      <c r="I34" s="31" t="s">
        <v>209</v>
      </c>
      <c r="J34" s="31"/>
    </row>
    <row r="35" spans="1:10" ht="12.75" customHeight="1">
      <c r="A35" s="31" t="s">
        <v>153</v>
      </c>
      <c r="B35" s="31" t="s">
        <v>182</v>
      </c>
      <c r="C35" s="31" t="s">
        <v>183</v>
      </c>
      <c r="D35" s="31">
        <v>12</v>
      </c>
      <c r="E35" s="31" t="s">
        <v>208</v>
      </c>
      <c r="F35" s="45">
        <v>1</v>
      </c>
      <c r="G35" s="31" t="s">
        <v>209</v>
      </c>
      <c r="H35" s="31">
        <v>0</v>
      </c>
      <c r="I35" s="31" t="s">
        <v>209</v>
      </c>
      <c r="J35" s="42"/>
    </row>
    <row r="36" spans="1:10" ht="12.75" customHeight="1">
      <c r="A36" s="31" t="s">
        <v>153</v>
      </c>
      <c r="B36" s="31" t="s">
        <v>184</v>
      </c>
      <c r="C36" s="31" t="s">
        <v>185</v>
      </c>
      <c r="D36" s="31">
        <v>12</v>
      </c>
      <c r="E36" s="31" t="s">
        <v>208</v>
      </c>
      <c r="F36" s="45">
        <v>1</v>
      </c>
      <c r="G36" s="31" t="s">
        <v>209</v>
      </c>
      <c r="H36" s="31">
        <v>0</v>
      </c>
      <c r="I36" s="31" t="s">
        <v>209</v>
      </c>
      <c r="J36" s="29"/>
    </row>
    <row r="37" spans="1:10" ht="12.75" customHeight="1">
      <c r="A37" s="31" t="s">
        <v>153</v>
      </c>
      <c r="B37" s="31" t="s">
        <v>186</v>
      </c>
      <c r="C37" s="31" t="s">
        <v>187</v>
      </c>
      <c r="D37" s="31">
        <v>12</v>
      </c>
      <c r="E37" s="31" t="s">
        <v>208</v>
      </c>
      <c r="F37" s="45">
        <v>1</v>
      </c>
      <c r="G37" s="31" t="s">
        <v>120</v>
      </c>
      <c r="H37" s="31">
        <v>1</v>
      </c>
      <c r="I37" s="31" t="s">
        <v>120</v>
      </c>
      <c r="J37" s="29"/>
    </row>
    <row r="38" spans="1:10" ht="12.75" customHeight="1">
      <c r="A38" s="31" t="s">
        <v>153</v>
      </c>
      <c r="B38" s="31" t="s">
        <v>188</v>
      </c>
      <c r="C38" s="31" t="s">
        <v>189</v>
      </c>
      <c r="D38" s="31">
        <v>12</v>
      </c>
      <c r="E38" s="31" t="s">
        <v>208</v>
      </c>
      <c r="F38" s="45">
        <v>1</v>
      </c>
      <c r="G38" s="31" t="s">
        <v>120</v>
      </c>
      <c r="H38" s="31">
        <v>1</v>
      </c>
      <c r="I38" s="31" t="s">
        <v>120</v>
      </c>
      <c r="J38" s="29"/>
    </row>
    <row r="39" spans="1:10" ht="12.75" customHeight="1">
      <c r="A39" s="34" t="s">
        <v>153</v>
      </c>
      <c r="B39" s="34" t="s">
        <v>190</v>
      </c>
      <c r="C39" s="34" t="s">
        <v>191</v>
      </c>
      <c r="D39" s="34">
        <v>12</v>
      </c>
      <c r="E39" s="34" t="s">
        <v>208</v>
      </c>
      <c r="F39" s="101">
        <v>1</v>
      </c>
      <c r="G39" s="34" t="s">
        <v>120</v>
      </c>
      <c r="H39" s="34">
        <v>1</v>
      </c>
      <c r="I39" s="34" t="s">
        <v>120</v>
      </c>
      <c r="J39" s="29"/>
    </row>
    <row r="40" spans="1:10" ht="12.75" customHeight="1">
      <c r="A40" s="31"/>
      <c r="B40" s="32">
        <f>COUNTA(B21:B39)</f>
        <v>19</v>
      </c>
      <c r="C40" s="32"/>
      <c r="D40" s="32"/>
      <c r="E40" s="32"/>
      <c r="F40" s="71">
        <f>COUNTIF(F20:F39,"&gt;0")</f>
        <v>16</v>
      </c>
      <c r="G40" s="32"/>
      <c r="H40" s="31"/>
      <c r="I40" s="31"/>
      <c r="J40" s="31"/>
    </row>
    <row r="41" spans="1:10" ht="12.75" customHeight="1">
      <c r="A41" s="31"/>
      <c r="B41" s="31"/>
      <c r="C41" s="31"/>
      <c r="D41" s="31"/>
      <c r="E41" s="31"/>
      <c r="F41" s="45"/>
      <c r="G41" s="31"/>
      <c r="H41" s="31"/>
      <c r="I41" s="31"/>
      <c r="J41" s="31"/>
    </row>
    <row r="42" spans="1:10" ht="12.75" customHeight="1">
      <c r="A42" s="34" t="s">
        <v>192</v>
      </c>
      <c r="B42" s="136" t="s">
        <v>193</v>
      </c>
      <c r="C42" s="136" t="s">
        <v>194</v>
      </c>
      <c r="D42" s="34">
        <v>12</v>
      </c>
      <c r="E42" s="34" t="s">
        <v>208</v>
      </c>
      <c r="F42" s="136">
        <v>0</v>
      </c>
      <c r="G42" s="136" t="s">
        <v>209</v>
      </c>
      <c r="H42" s="34">
        <v>0</v>
      </c>
      <c r="I42" s="34" t="s">
        <v>209</v>
      </c>
      <c r="J42" s="29"/>
    </row>
    <row r="43" spans="1:10" ht="12.75" customHeight="1">
      <c r="A43" s="31"/>
      <c r="B43" s="32">
        <f>COUNTA(B42:B42)</f>
        <v>1</v>
      </c>
      <c r="C43" s="32"/>
      <c r="D43" s="32"/>
      <c r="E43" s="32"/>
      <c r="F43" s="71">
        <f>COUNTIF(F42:F42,"&gt;0")</f>
        <v>0</v>
      </c>
      <c r="G43" s="32"/>
      <c r="H43" s="31"/>
      <c r="I43" s="31"/>
      <c r="J43" s="42"/>
    </row>
    <row r="44" spans="1:10" ht="12.75" customHeight="1">
      <c r="A44" s="31"/>
      <c r="B44" s="32"/>
      <c r="C44" s="31"/>
      <c r="D44" s="31"/>
      <c r="E44" s="31"/>
      <c r="F44" s="45"/>
      <c r="G44" s="31"/>
      <c r="H44" s="31"/>
      <c r="I44" s="31"/>
      <c r="J44" s="42"/>
    </row>
    <row r="45" spans="1:10" ht="12.75">
      <c r="A45" s="31" t="s">
        <v>195</v>
      </c>
      <c r="B45" s="135" t="s">
        <v>196</v>
      </c>
      <c r="C45" s="135" t="s">
        <v>197</v>
      </c>
      <c r="D45" s="31">
        <v>6</v>
      </c>
      <c r="E45" s="31" t="s">
        <v>208</v>
      </c>
      <c r="F45" s="135">
        <v>0</v>
      </c>
      <c r="G45" s="135" t="s">
        <v>209</v>
      </c>
      <c r="H45" s="31">
        <v>0</v>
      </c>
      <c r="I45" s="31" t="s">
        <v>209</v>
      </c>
      <c r="J45" s="29"/>
    </row>
    <row r="46" spans="1:10" ht="12.75">
      <c r="A46" s="31" t="s">
        <v>195</v>
      </c>
      <c r="B46" s="135" t="s">
        <v>198</v>
      </c>
      <c r="C46" s="135" t="s">
        <v>199</v>
      </c>
      <c r="D46" s="31">
        <v>12</v>
      </c>
      <c r="E46" s="31" t="s">
        <v>208</v>
      </c>
      <c r="F46" s="135">
        <v>0</v>
      </c>
      <c r="G46" s="135" t="s">
        <v>209</v>
      </c>
      <c r="H46" s="31">
        <v>0</v>
      </c>
      <c r="I46" s="31" t="s">
        <v>209</v>
      </c>
      <c r="J46" s="29"/>
    </row>
    <row r="47" spans="1:10" ht="12.75">
      <c r="A47" s="31" t="s">
        <v>195</v>
      </c>
      <c r="B47" s="31" t="s">
        <v>200</v>
      </c>
      <c r="C47" s="31" t="s">
        <v>201</v>
      </c>
      <c r="D47" s="31">
        <v>6</v>
      </c>
      <c r="E47" s="31" t="s">
        <v>208</v>
      </c>
      <c r="F47" s="45">
        <v>1</v>
      </c>
      <c r="G47" s="31" t="s">
        <v>209</v>
      </c>
      <c r="H47" s="31">
        <v>0</v>
      </c>
      <c r="I47" s="31" t="s">
        <v>209</v>
      </c>
      <c r="J47" s="29"/>
    </row>
    <row r="48" spans="1:10" ht="12.75">
      <c r="A48" s="31" t="s">
        <v>195</v>
      </c>
      <c r="B48" s="31" t="s">
        <v>202</v>
      </c>
      <c r="C48" s="31" t="s">
        <v>203</v>
      </c>
      <c r="D48" s="31">
        <v>6</v>
      </c>
      <c r="E48" s="31" t="s">
        <v>208</v>
      </c>
      <c r="F48" s="45">
        <v>1</v>
      </c>
      <c r="G48" s="31" t="s">
        <v>209</v>
      </c>
      <c r="H48" s="31">
        <v>0</v>
      </c>
      <c r="I48" s="31" t="s">
        <v>209</v>
      </c>
      <c r="J48" s="29"/>
    </row>
    <row r="49" spans="1:10" ht="12.75">
      <c r="A49" s="31" t="s">
        <v>195</v>
      </c>
      <c r="B49" s="135" t="s">
        <v>204</v>
      </c>
      <c r="C49" s="135" t="s">
        <v>205</v>
      </c>
      <c r="D49" s="31">
        <v>12</v>
      </c>
      <c r="E49" s="31" t="s">
        <v>208</v>
      </c>
      <c r="F49" s="135">
        <v>0</v>
      </c>
      <c r="G49" s="135" t="s">
        <v>209</v>
      </c>
      <c r="H49" s="31">
        <v>0</v>
      </c>
      <c r="I49" s="31" t="s">
        <v>209</v>
      </c>
      <c r="J49" s="29"/>
    </row>
    <row r="50" spans="1:10" ht="12.75">
      <c r="A50" s="34" t="s">
        <v>195</v>
      </c>
      <c r="B50" s="136" t="s">
        <v>206</v>
      </c>
      <c r="C50" s="136" t="s">
        <v>207</v>
      </c>
      <c r="D50" s="34">
        <v>6</v>
      </c>
      <c r="E50" s="34" t="s">
        <v>208</v>
      </c>
      <c r="F50" s="136">
        <v>0</v>
      </c>
      <c r="G50" s="136" t="s">
        <v>209</v>
      </c>
      <c r="H50" s="34">
        <v>0</v>
      </c>
      <c r="I50" s="34" t="s">
        <v>209</v>
      </c>
      <c r="J50" s="29"/>
    </row>
    <row r="51" spans="1:10" ht="12.75">
      <c r="A51" s="31"/>
      <c r="B51" s="32">
        <f>COUNTA(B45:B50)</f>
        <v>6</v>
      </c>
      <c r="C51" s="32"/>
      <c r="D51" s="32"/>
      <c r="E51" s="32"/>
      <c r="F51" s="71">
        <f>COUNTIF(F45:F50,"&gt;0")</f>
        <v>2</v>
      </c>
      <c r="G51" s="32"/>
      <c r="H51" s="31"/>
      <c r="I51" s="31"/>
      <c r="J51" s="31"/>
    </row>
    <row r="52" spans="1:10" ht="12.75">
      <c r="A52" s="31"/>
      <c r="B52" s="42"/>
      <c r="C52" s="31"/>
      <c r="D52" s="31"/>
      <c r="E52" s="31"/>
      <c r="F52" s="45"/>
      <c r="G52" s="31"/>
      <c r="H52" s="31"/>
      <c r="I52" s="31"/>
      <c r="J52" s="27"/>
    </row>
    <row r="53" spans="1:6" ht="12.75">
      <c r="A53" s="72" t="s">
        <v>106</v>
      </c>
      <c r="B53" s="72">
        <f>B4+B19+B40+B43+B51</f>
        <v>41</v>
      </c>
      <c r="F53" s="19">
        <f>F4+F19+F40+F43+F51</f>
        <v>27</v>
      </c>
    </row>
    <row r="55" spans="2:3" ht="12.75">
      <c r="B55" s="144"/>
      <c r="C55" t="s">
        <v>220</v>
      </c>
    </row>
    <row r="56" ht="12.75">
      <c r="C56" t="s">
        <v>221</v>
      </c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2009 Swimming Season
Georgia Beach Monitoring</oddHeader>
    <oddFooter>&amp;R&amp;P of &amp;N</oddFooter>
  </headerFooter>
  <rowBreaks count="1" manualBreakCount="1">
    <brk id="4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49" t="s">
        <v>111</v>
      </c>
      <c r="C1" s="149"/>
      <c r="F1" s="150" t="s">
        <v>117</v>
      </c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s="23" customFormat="1" ht="39" customHeight="1">
      <c r="A2" s="28" t="s">
        <v>45</v>
      </c>
      <c r="B2" s="28" t="s">
        <v>46</v>
      </c>
      <c r="C2" s="28" t="s">
        <v>47</v>
      </c>
      <c r="D2" s="87" t="s">
        <v>89</v>
      </c>
      <c r="E2" s="87" t="s">
        <v>90</v>
      </c>
      <c r="F2" s="87" t="s">
        <v>112</v>
      </c>
      <c r="G2" s="87" t="s">
        <v>99</v>
      </c>
      <c r="H2" s="88" t="s">
        <v>118</v>
      </c>
      <c r="I2" s="87" t="s">
        <v>113</v>
      </c>
      <c r="J2" s="87" t="s">
        <v>114</v>
      </c>
      <c r="K2" s="87" t="s">
        <v>115</v>
      </c>
      <c r="L2" s="87" t="s">
        <v>71</v>
      </c>
      <c r="M2" s="87" t="s">
        <v>116</v>
      </c>
      <c r="N2" s="87" t="s">
        <v>82</v>
      </c>
      <c r="O2" s="87" t="s">
        <v>81</v>
      </c>
      <c r="P2" s="87" t="s">
        <v>83</v>
      </c>
      <c r="Q2" s="87" t="s">
        <v>53</v>
      </c>
      <c r="R2" s="87" t="s">
        <v>84</v>
      </c>
    </row>
    <row r="3" spans="1:18" ht="12.75">
      <c r="A3" s="31" t="s">
        <v>126</v>
      </c>
      <c r="B3" s="31" t="s">
        <v>127</v>
      </c>
      <c r="C3" s="31" t="s">
        <v>128</v>
      </c>
      <c r="D3" s="45" t="s">
        <v>96</v>
      </c>
      <c r="E3" s="45" t="s">
        <v>96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 t="s">
        <v>96</v>
      </c>
    </row>
    <row r="4" spans="1:18" ht="12.75">
      <c r="A4" s="31" t="s">
        <v>126</v>
      </c>
      <c r="B4" s="31" t="s">
        <v>129</v>
      </c>
      <c r="C4" s="31" t="s">
        <v>130</v>
      </c>
      <c r="D4" s="45" t="s">
        <v>96</v>
      </c>
      <c r="E4" s="45" t="s">
        <v>96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 t="s">
        <v>96</v>
      </c>
    </row>
    <row r="5" spans="1:18" ht="12.75">
      <c r="A5" s="31" t="s">
        <v>126</v>
      </c>
      <c r="B5" s="31" t="s">
        <v>135</v>
      </c>
      <c r="C5" s="31" t="s">
        <v>136</v>
      </c>
      <c r="D5" s="45" t="s">
        <v>96</v>
      </c>
      <c r="E5" s="45" t="s">
        <v>96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 t="s">
        <v>96</v>
      </c>
    </row>
    <row r="6" spans="1:18" ht="12.75">
      <c r="A6" s="31" t="s">
        <v>126</v>
      </c>
      <c r="B6" s="31" t="s">
        <v>137</v>
      </c>
      <c r="C6" s="31" t="s">
        <v>138</v>
      </c>
      <c r="D6" s="45" t="s">
        <v>96</v>
      </c>
      <c r="E6" s="45" t="s">
        <v>96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 t="s">
        <v>96</v>
      </c>
    </row>
    <row r="7" spans="1:18" ht="12.75">
      <c r="A7" s="31" t="s">
        <v>126</v>
      </c>
      <c r="B7" s="31" t="s">
        <v>139</v>
      </c>
      <c r="C7" s="31" t="s">
        <v>140</v>
      </c>
      <c r="D7" s="45" t="s">
        <v>96</v>
      </c>
      <c r="E7" s="45" t="s">
        <v>96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 t="s">
        <v>96</v>
      </c>
    </row>
    <row r="8" spans="1:18" ht="12.75">
      <c r="A8" s="31" t="s">
        <v>126</v>
      </c>
      <c r="B8" s="31" t="s">
        <v>141</v>
      </c>
      <c r="C8" s="31" t="s">
        <v>142</v>
      </c>
      <c r="D8" s="45" t="s">
        <v>96</v>
      </c>
      <c r="E8" s="45" t="s">
        <v>96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 t="s">
        <v>96</v>
      </c>
    </row>
    <row r="9" spans="1:18" ht="12.75">
      <c r="A9" s="31" t="s">
        <v>126</v>
      </c>
      <c r="B9" s="31" t="s">
        <v>143</v>
      </c>
      <c r="C9" s="31" t="s">
        <v>144</v>
      </c>
      <c r="D9" s="45" t="s">
        <v>96</v>
      </c>
      <c r="E9" s="45" t="s">
        <v>96</v>
      </c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 t="s">
        <v>96</v>
      </c>
    </row>
    <row r="10" spans="1:18" ht="12.75">
      <c r="A10" s="31" t="s">
        <v>126</v>
      </c>
      <c r="B10" s="31" t="s">
        <v>145</v>
      </c>
      <c r="C10" s="31" t="s">
        <v>146</v>
      </c>
      <c r="D10" s="45" t="s">
        <v>96</v>
      </c>
      <c r="E10" s="45" t="s">
        <v>96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 t="s">
        <v>96</v>
      </c>
    </row>
    <row r="11" spans="1:18" ht="12.75">
      <c r="A11" s="34" t="s">
        <v>126</v>
      </c>
      <c r="B11" s="34" t="s">
        <v>147</v>
      </c>
      <c r="C11" s="34" t="s">
        <v>148</v>
      </c>
      <c r="D11" s="101" t="s">
        <v>96</v>
      </c>
      <c r="E11" s="101" t="s">
        <v>96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 t="s">
        <v>96</v>
      </c>
    </row>
    <row r="12" spans="1:18" ht="12.75">
      <c r="A12" s="31"/>
      <c r="B12" s="32">
        <f>COUNTA(B3:B11)</f>
        <v>9</v>
      </c>
      <c r="C12" s="32"/>
      <c r="D12" s="32">
        <f aca="true" t="shared" si="0" ref="D12:R12">COUNTIF(D3:D11,"Yes")</f>
        <v>9</v>
      </c>
      <c r="E12" s="32">
        <f t="shared" si="0"/>
        <v>9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0</v>
      </c>
      <c r="M12" s="32">
        <f t="shared" si="0"/>
        <v>0</v>
      </c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9</v>
      </c>
    </row>
    <row r="13" spans="1:18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>
      <c r="A14" s="31" t="s">
        <v>153</v>
      </c>
      <c r="B14" s="31" t="s">
        <v>154</v>
      </c>
      <c r="C14" s="31" t="s">
        <v>155</v>
      </c>
      <c r="D14" s="45" t="s">
        <v>96</v>
      </c>
      <c r="E14" s="45" t="s">
        <v>96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 t="s">
        <v>96</v>
      </c>
    </row>
    <row r="15" spans="1:18" ht="12.75">
      <c r="A15" s="31" t="s">
        <v>153</v>
      </c>
      <c r="B15" s="31" t="s">
        <v>156</v>
      </c>
      <c r="C15" s="31" t="s">
        <v>157</v>
      </c>
      <c r="D15" s="45" t="s">
        <v>96</v>
      </c>
      <c r="E15" s="45" t="s">
        <v>96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 t="s">
        <v>96</v>
      </c>
    </row>
    <row r="16" spans="1:18" ht="12.75">
      <c r="A16" s="31" t="s">
        <v>153</v>
      </c>
      <c r="B16" s="31" t="s">
        <v>158</v>
      </c>
      <c r="C16" s="31" t="s">
        <v>159</v>
      </c>
      <c r="D16" s="45" t="s">
        <v>96</v>
      </c>
      <c r="E16" s="45" t="s">
        <v>96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 t="s">
        <v>96</v>
      </c>
    </row>
    <row r="17" spans="1:18" ht="18">
      <c r="A17" s="31" t="s">
        <v>153</v>
      </c>
      <c r="B17" s="31" t="s">
        <v>160</v>
      </c>
      <c r="C17" s="31" t="s">
        <v>161</v>
      </c>
      <c r="D17" s="45" t="s">
        <v>96</v>
      </c>
      <c r="E17" s="45" t="s">
        <v>96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 t="s">
        <v>96</v>
      </c>
    </row>
    <row r="18" spans="1:18" ht="18">
      <c r="A18" s="31" t="s">
        <v>153</v>
      </c>
      <c r="B18" s="31" t="s">
        <v>162</v>
      </c>
      <c r="C18" s="31" t="s">
        <v>163</v>
      </c>
      <c r="D18" s="45" t="s">
        <v>96</v>
      </c>
      <c r="E18" s="45" t="s">
        <v>96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 t="s">
        <v>96</v>
      </c>
    </row>
    <row r="19" spans="1:18" ht="12.75">
      <c r="A19" s="31" t="s">
        <v>153</v>
      </c>
      <c r="B19" s="31" t="s">
        <v>164</v>
      </c>
      <c r="C19" s="31" t="s">
        <v>165</v>
      </c>
      <c r="D19" s="45" t="s">
        <v>96</v>
      </c>
      <c r="E19" s="45" t="s">
        <v>96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 t="s">
        <v>96</v>
      </c>
    </row>
    <row r="20" spans="1:18" ht="12.75">
      <c r="A20" s="31" t="s">
        <v>153</v>
      </c>
      <c r="B20" s="31" t="s">
        <v>166</v>
      </c>
      <c r="C20" s="31" t="s">
        <v>167</v>
      </c>
      <c r="D20" s="45" t="s">
        <v>96</v>
      </c>
      <c r="E20" s="45" t="s">
        <v>96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 t="s">
        <v>96</v>
      </c>
    </row>
    <row r="21" spans="1:18" ht="12.75">
      <c r="A21" s="31" t="s">
        <v>153</v>
      </c>
      <c r="B21" s="31" t="s">
        <v>168</v>
      </c>
      <c r="C21" s="31" t="s">
        <v>169</v>
      </c>
      <c r="D21" s="45" t="s">
        <v>96</v>
      </c>
      <c r="E21" s="45" t="s">
        <v>96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 t="s">
        <v>96</v>
      </c>
    </row>
    <row r="22" spans="1:18" ht="12.75">
      <c r="A22" s="31" t="s">
        <v>153</v>
      </c>
      <c r="B22" s="31" t="s">
        <v>170</v>
      </c>
      <c r="C22" s="31" t="s">
        <v>171</v>
      </c>
      <c r="D22" s="45" t="s">
        <v>96</v>
      </c>
      <c r="E22" s="45" t="s">
        <v>96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 t="s">
        <v>96</v>
      </c>
    </row>
    <row r="23" spans="1:18" ht="12.75">
      <c r="A23" s="31" t="s">
        <v>153</v>
      </c>
      <c r="B23" s="31" t="s">
        <v>174</v>
      </c>
      <c r="C23" s="31" t="s">
        <v>175</v>
      </c>
      <c r="D23" s="45" t="s">
        <v>96</v>
      </c>
      <c r="E23" s="45" t="s">
        <v>96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 t="s">
        <v>96</v>
      </c>
    </row>
    <row r="24" spans="1:18" ht="12.75">
      <c r="A24" s="31" t="s">
        <v>153</v>
      </c>
      <c r="B24" s="31" t="s">
        <v>180</v>
      </c>
      <c r="C24" s="31" t="s">
        <v>181</v>
      </c>
      <c r="D24" s="45" t="s">
        <v>96</v>
      </c>
      <c r="E24" s="45" t="s">
        <v>96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 t="s">
        <v>96</v>
      </c>
    </row>
    <row r="25" spans="1:18" ht="12.75">
      <c r="A25" s="31" t="s">
        <v>153</v>
      </c>
      <c r="B25" s="31" t="s">
        <v>182</v>
      </c>
      <c r="C25" s="31" t="s">
        <v>183</v>
      </c>
      <c r="D25" s="45" t="s">
        <v>96</v>
      </c>
      <c r="E25" s="45" t="s">
        <v>96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 t="s">
        <v>96</v>
      </c>
    </row>
    <row r="26" spans="1:18" ht="12.75">
      <c r="A26" s="31" t="s">
        <v>153</v>
      </c>
      <c r="B26" s="31" t="s">
        <v>184</v>
      </c>
      <c r="C26" s="31" t="s">
        <v>185</v>
      </c>
      <c r="D26" s="45" t="s">
        <v>96</v>
      </c>
      <c r="E26" s="45" t="s">
        <v>96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 t="s">
        <v>96</v>
      </c>
    </row>
    <row r="27" spans="1:18" ht="12.75">
      <c r="A27" s="31" t="s">
        <v>153</v>
      </c>
      <c r="B27" s="31" t="s">
        <v>186</v>
      </c>
      <c r="C27" s="31" t="s">
        <v>187</v>
      </c>
      <c r="D27" s="45" t="s">
        <v>96</v>
      </c>
      <c r="E27" s="45" t="s">
        <v>96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 t="s">
        <v>96</v>
      </c>
    </row>
    <row r="28" spans="1:18" ht="12.75">
      <c r="A28" s="31" t="s">
        <v>153</v>
      </c>
      <c r="B28" s="31" t="s">
        <v>188</v>
      </c>
      <c r="C28" s="31" t="s">
        <v>189</v>
      </c>
      <c r="D28" s="45" t="s">
        <v>96</v>
      </c>
      <c r="E28" s="45" t="s">
        <v>96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 t="s">
        <v>96</v>
      </c>
    </row>
    <row r="29" spans="1:18" ht="12.75">
      <c r="A29" s="34" t="s">
        <v>153</v>
      </c>
      <c r="B29" s="34" t="s">
        <v>190</v>
      </c>
      <c r="C29" s="34" t="s">
        <v>191</v>
      </c>
      <c r="D29" s="101" t="s">
        <v>96</v>
      </c>
      <c r="E29" s="101" t="s">
        <v>96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 t="s">
        <v>96</v>
      </c>
    </row>
    <row r="30" spans="1:18" ht="12.75">
      <c r="A30" s="31"/>
      <c r="B30" s="32">
        <f>COUNTA(B14:B29)</f>
        <v>16</v>
      </c>
      <c r="C30" s="32"/>
      <c r="D30" s="71">
        <f aca="true" t="shared" si="1" ref="D30:R30">COUNTIF(D14:D29,"Yes")</f>
        <v>16</v>
      </c>
      <c r="E30" s="71">
        <f t="shared" si="1"/>
        <v>16</v>
      </c>
      <c r="F30" s="32">
        <f t="shared" si="1"/>
        <v>0</v>
      </c>
      <c r="G30" s="32">
        <f t="shared" si="1"/>
        <v>0</v>
      </c>
      <c r="H30" s="32">
        <f t="shared" si="1"/>
        <v>0</v>
      </c>
      <c r="I30" s="32">
        <f t="shared" si="1"/>
        <v>0</v>
      </c>
      <c r="J30" s="32">
        <f t="shared" si="1"/>
        <v>0</v>
      </c>
      <c r="K30" s="32">
        <f t="shared" si="1"/>
        <v>0</v>
      </c>
      <c r="L30" s="32">
        <f t="shared" si="1"/>
        <v>0</v>
      </c>
      <c r="M30" s="32">
        <f t="shared" si="1"/>
        <v>0</v>
      </c>
      <c r="N30" s="32">
        <f t="shared" si="1"/>
        <v>0</v>
      </c>
      <c r="O30" s="32">
        <f t="shared" si="1"/>
        <v>0</v>
      </c>
      <c r="P30" s="32">
        <f t="shared" si="1"/>
        <v>0</v>
      </c>
      <c r="Q30" s="32">
        <f t="shared" si="1"/>
        <v>0</v>
      </c>
      <c r="R30" s="32">
        <f t="shared" si="1"/>
        <v>16</v>
      </c>
    </row>
    <row r="31" spans="1:18" ht="12.75">
      <c r="A31" s="31"/>
      <c r="B31" s="31"/>
      <c r="C31" s="31"/>
      <c r="D31" s="45"/>
      <c r="E31" s="4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.75">
      <c r="A32" s="31" t="s">
        <v>195</v>
      </c>
      <c r="B32" s="31" t="s">
        <v>200</v>
      </c>
      <c r="C32" s="31" t="s">
        <v>201</v>
      </c>
      <c r="D32" s="45" t="s">
        <v>96</v>
      </c>
      <c r="E32" s="45" t="s">
        <v>96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 t="s">
        <v>96</v>
      </c>
    </row>
    <row r="33" spans="1:18" ht="12.75">
      <c r="A33" s="34" t="s">
        <v>195</v>
      </c>
      <c r="B33" s="34" t="s">
        <v>202</v>
      </c>
      <c r="C33" s="34" t="s">
        <v>203</v>
      </c>
      <c r="D33" s="101" t="s">
        <v>96</v>
      </c>
      <c r="E33" s="101" t="s">
        <v>96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 t="s">
        <v>96</v>
      </c>
    </row>
    <row r="34" spans="1:18" ht="12.75">
      <c r="A34" s="31"/>
      <c r="B34" s="32">
        <f>COUNTA(B32:B33)</f>
        <v>2</v>
      </c>
      <c r="C34" s="32"/>
      <c r="D34" s="32">
        <f aca="true" t="shared" si="2" ref="D34:R34">COUNTIF(D32:D33,"Yes")</f>
        <v>2</v>
      </c>
      <c r="E34" s="32">
        <f t="shared" si="2"/>
        <v>2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  <c r="N34" s="32">
        <f t="shared" si="2"/>
        <v>0</v>
      </c>
      <c r="O34" s="32">
        <f t="shared" si="2"/>
        <v>0</v>
      </c>
      <c r="P34" s="32">
        <f t="shared" si="2"/>
        <v>0</v>
      </c>
      <c r="Q34" s="32">
        <f t="shared" si="2"/>
        <v>0</v>
      </c>
      <c r="R34" s="32">
        <f t="shared" si="2"/>
        <v>2</v>
      </c>
    </row>
    <row r="35" spans="1:18" ht="12.75">
      <c r="A35" s="31"/>
      <c r="B35" s="4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>
      <c r="A36" s="72" t="s">
        <v>24</v>
      </c>
      <c r="B36" s="72">
        <f>B12+B30+B34</f>
        <v>27</v>
      </c>
      <c r="D36" s="72">
        <f aca="true" t="shared" si="3" ref="D36:R36">D12+D30+D34</f>
        <v>27</v>
      </c>
      <c r="E36" s="72">
        <f t="shared" si="3"/>
        <v>27</v>
      </c>
      <c r="F36" s="72">
        <f t="shared" si="3"/>
        <v>0</v>
      </c>
      <c r="G36" s="72">
        <f t="shared" si="3"/>
        <v>0</v>
      </c>
      <c r="H36" s="72">
        <f t="shared" si="3"/>
        <v>0</v>
      </c>
      <c r="I36" s="72">
        <f t="shared" si="3"/>
        <v>0</v>
      </c>
      <c r="J36" s="72">
        <f t="shared" si="3"/>
        <v>0</v>
      </c>
      <c r="K36" s="72">
        <f t="shared" si="3"/>
        <v>0</v>
      </c>
      <c r="L36" s="72">
        <f t="shared" si="3"/>
        <v>0</v>
      </c>
      <c r="M36" s="72">
        <f t="shared" si="3"/>
        <v>0</v>
      </c>
      <c r="N36" s="72">
        <f t="shared" si="3"/>
        <v>0</v>
      </c>
      <c r="O36" s="72">
        <f t="shared" si="3"/>
        <v>0</v>
      </c>
      <c r="P36" s="72">
        <f t="shared" si="3"/>
        <v>0</v>
      </c>
      <c r="Q36" s="72">
        <f t="shared" si="3"/>
        <v>0</v>
      </c>
      <c r="R36" s="72">
        <f t="shared" si="3"/>
        <v>27</v>
      </c>
    </row>
    <row r="37" spans="1:18" ht="12.75">
      <c r="A37" s="72"/>
      <c r="B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9" spans="4:10" ht="12.75">
      <c r="D39" s="75"/>
      <c r="E39" s="152" t="s">
        <v>0</v>
      </c>
      <c r="F39" s="153"/>
      <c r="G39" s="153"/>
      <c r="H39" s="153"/>
      <c r="I39" s="153"/>
      <c r="J39" s="76"/>
    </row>
    <row r="40" spans="4:10" ht="12.75">
      <c r="D40" s="85" t="s">
        <v>22</v>
      </c>
      <c r="E40" s="78"/>
      <c r="F40" s="78"/>
      <c r="G40" s="78"/>
      <c r="H40" s="78"/>
      <c r="I40" s="78"/>
      <c r="J40" s="79"/>
    </row>
    <row r="41" spans="4:10" ht="12.75">
      <c r="D41" s="86" t="s">
        <v>23</v>
      </c>
      <c r="E41" s="78"/>
      <c r="F41" s="78"/>
      <c r="G41" s="78"/>
      <c r="H41" s="78"/>
      <c r="I41" s="78"/>
      <c r="J41" s="79"/>
    </row>
    <row r="42" spans="4:10" ht="12.75">
      <c r="D42" s="77"/>
      <c r="E42" s="78"/>
      <c r="F42" s="78"/>
      <c r="G42" s="78"/>
      <c r="H42" s="78"/>
      <c r="I42" s="78"/>
      <c r="J42" s="79"/>
    </row>
    <row r="43" spans="4:10" ht="12.75">
      <c r="D43" s="77"/>
      <c r="E43" s="80" t="s">
        <v>1</v>
      </c>
      <c r="F43" s="81" t="s">
        <v>2</v>
      </c>
      <c r="G43" s="78"/>
      <c r="H43" s="78"/>
      <c r="I43" s="78"/>
      <c r="J43" s="79"/>
    </row>
    <row r="44" spans="4:10" ht="12.75">
      <c r="D44" s="77"/>
      <c r="E44" s="80" t="s">
        <v>3</v>
      </c>
      <c r="F44" s="81" t="s">
        <v>4</v>
      </c>
      <c r="G44" s="78"/>
      <c r="H44" s="78"/>
      <c r="I44" s="78"/>
      <c r="J44" s="79"/>
    </row>
    <row r="45" spans="4:10" ht="12.75">
      <c r="D45" s="77"/>
      <c r="E45" s="80" t="s">
        <v>5</v>
      </c>
      <c r="F45" s="81" t="s">
        <v>103</v>
      </c>
      <c r="G45" s="78"/>
      <c r="H45" s="78"/>
      <c r="I45" s="78"/>
      <c r="J45" s="79"/>
    </row>
    <row r="46" spans="4:10" ht="12.75">
      <c r="D46" s="77"/>
      <c r="E46" s="80" t="s">
        <v>6</v>
      </c>
      <c r="F46" s="81" t="s">
        <v>104</v>
      </c>
      <c r="G46" s="78"/>
      <c r="H46" s="78"/>
      <c r="I46" s="78"/>
      <c r="J46" s="79"/>
    </row>
    <row r="47" spans="4:10" ht="12.75">
      <c r="D47" s="77"/>
      <c r="E47" s="80" t="s">
        <v>7</v>
      </c>
      <c r="F47" s="81" t="s">
        <v>8</v>
      </c>
      <c r="G47" s="78"/>
      <c r="H47" s="78"/>
      <c r="I47" s="78"/>
      <c r="J47" s="79"/>
    </row>
    <row r="48" spans="4:10" ht="12.75">
      <c r="D48" s="77"/>
      <c r="E48" s="80" t="s">
        <v>9</v>
      </c>
      <c r="F48" s="81" t="s">
        <v>109</v>
      </c>
      <c r="G48" s="78"/>
      <c r="H48" s="78"/>
      <c r="I48" s="78"/>
      <c r="J48" s="79"/>
    </row>
    <row r="49" spans="4:10" ht="12.75">
      <c r="D49" s="77"/>
      <c r="E49" s="80" t="s">
        <v>10</v>
      </c>
      <c r="F49" s="81" t="s">
        <v>110</v>
      </c>
      <c r="G49" s="78"/>
      <c r="H49" s="78"/>
      <c r="I49" s="78"/>
      <c r="J49" s="79"/>
    </row>
    <row r="50" spans="4:10" ht="12.75">
      <c r="D50" s="77"/>
      <c r="E50" s="80" t="s">
        <v>11</v>
      </c>
      <c r="F50" s="81" t="s">
        <v>12</v>
      </c>
      <c r="G50" s="78"/>
      <c r="H50" s="78"/>
      <c r="I50" s="78"/>
      <c r="J50" s="79"/>
    </row>
    <row r="51" spans="4:10" ht="12.75">
      <c r="D51" s="77"/>
      <c r="E51" s="80" t="s">
        <v>13</v>
      </c>
      <c r="F51" s="81" t="s">
        <v>14</v>
      </c>
      <c r="G51" s="78"/>
      <c r="H51" s="78"/>
      <c r="I51" s="78"/>
      <c r="J51" s="79"/>
    </row>
    <row r="52" spans="4:10" ht="12.75">
      <c r="D52" s="77"/>
      <c r="E52" s="80" t="s">
        <v>15</v>
      </c>
      <c r="F52" s="81" t="s">
        <v>105</v>
      </c>
      <c r="G52" s="78"/>
      <c r="H52" s="78"/>
      <c r="I52" s="78"/>
      <c r="J52" s="79"/>
    </row>
    <row r="53" spans="4:10" ht="12.75">
      <c r="D53" s="77"/>
      <c r="E53" s="80" t="s">
        <v>16</v>
      </c>
      <c r="F53" s="81" t="s">
        <v>17</v>
      </c>
      <c r="G53" s="78"/>
      <c r="H53" s="78"/>
      <c r="I53" s="78"/>
      <c r="J53" s="79"/>
    </row>
    <row r="54" spans="4:10" ht="12.75">
      <c r="D54" s="77"/>
      <c r="E54" s="80" t="s">
        <v>18</v>
      </c>
      <c r="F54" s="81" t="s">
        <v>19</v>
      </c>
      <c r="G54" s="78"/>
      <c r="H54" s="78"/>
      <c r="I54" s="78"/>
      <c r="J54" s="79"/>
    </row>
    <row r="55" spans="4:10" ht="12.75">
      <c r="D55" s="77"/>
      <c r="E55" s="80" t="s">
        <v>20</v>
      </c>
      <c r="F55" s="81" t="s">
        <v>21</v>
      </c>
      <c r="G55" s="78"/>
      <c r="H55" s="78"/>
      <c r="I55" s="78"/>
      <c r="J55" s="79"/>
    </row>
    <row r="56" spans="4:10" ht="12.75">
      <c r="D56" s="82"/>
      <c r="E56" s="83"/>
      <c r="F56" s="83"/>
      <c r="G56" s="83"/>
      <c r="H56" s="83"/>
      <c r="I56" s="83"/>
      <c r="J56" s="84"/>
    </row>
  </sheetData>
  <sheetProtection/>
  <mergeCells count="3">
    <mergeCell ref="B1:C1"/>
    <mergeCell ref="F1:R1"/>
    <mergeCell ref="E39:I39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Possible Pollution Sources for Monitored Georgia Beaches</oddHeader>
    <oddFooter>&amp;R&amp;P of &amp;N</oddFooter>
  </headerFooter>
  <rowBreaks count="1" manualBreakCount="1">
    <brk id="3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44" sqref="G44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7.5" customHeight="1">
      <c r="A1" s="24" t="s">
        <v>45</v>
      </c>
      <c r="B1" s="24" t="s">
        <v>46</v>
      </c>
      <c r="C1" s="24" t="s">
        <v>47</v>
      </c>
      <c r="D1" s="24" t="s">
        <v>52</v>
      </c>
      <c r="E1" s="25" t="s">
        <v>73</v>
      </c>
      <c r="F1" s="25" t="s">
        <v>85</v>
      </c>
      <c r="G1" s="26" t="s">
        <v>74</v>
      </c>
      <c r="H1" s="24" t="s">
        <v>93</v>
      </c>
      <c r="I1" s="24" t="s">
        <v>94</v>
      </c>
      <c r="J1" s="3" t="s">
        <v>95</v>
      </c>
    </row>
    <row r="2" spans="1:10" ht="12.75" customHeight="1">
      <c r="A2" s="31" t="s">
        <v>126</v>
      </c>
      <c r="B2" s="90" t="s">
        <v>129</v>
      </c>
      <c r="C2" s="90" t="s">
        <v>130</v>
      </c>
      <c r="D2" s="90" t="s">
        <v>101</v>
      </c>
      <c r="E2" s="89">
        <v>39814</v>
      </c>
      <c r="F2" s="89">
        <v>40178</v>
      </c>
      <c r="G2" s="90">
        <v>365</v>
      </c>
      <c r="H2" s="31" t="s">
        <v>100</v>
      </c>
      <c r="I2" s="31" t="s">
        <v>84</v>
      </c>
      <c r="J2" s="31" t="s">
        <v>84</v>
      </c>
    </row>
    <row r="3" spans="1:10" ht="12.75" customHeight="1">
      <c r="A3" s="34" t="s">
        <v>126</v>
      </c>
      <c r="B3" s="130" t="s">
        <v>141</v>
      </c>
      <c r="C3" s="130" t="s">
        <v>142</v>
      </c>
      <c r="D3" s="130" t="s">
        <v>101</v>
      </c>
      <c r="E3" s="131">
        <v>40135</v>
      </c>
      <c r="F3" s="131">
        <v>40137</v>
      </c>
      <c r="G3" s="130">
        <v>2</v>
      </c>
      <c r="H3" s="130" t="s">
        <v>100</v>
      </c>
      <c r="I3" s="130" t="s">
        <v>211</v>
      </c>
      <c r="J3" s="130" t="s">
        <v>84</v>
      </c>
    </row>
    <row r="4" spans="1:10" ht="12.75" customHeight="1">
      <c r="A4" s="31"/>
      <c r="B4" s="56">
        <f>SUM(IF(FREQUENCY(MATCH(B2:B3,B2:B3,0),MATCH(B2:B3,B2:B3,0))&gt;0,1))</f>
        <v>2</v>
      </c>
      <c r="C4" s="32"/>
      <c r="D4" s="32">
        <f>COUNTA(D2:D3)</f>
        <v>2</v>
      </c>
      <c r="E4" s="32"/>
      <c r="F4" s="32"/>
      <c r="G4" s="32">
        <f>SUM(G2:G3)</f>
        <v>367</v>
      </c>
      <c r="H4" s="31"/>
      <c r="I4" s="31"/>
      <c r="J4" s="45"/>
    </row>
    <row r="5" spans="1:10" ht="6.75" customHeight="1">
      <c r="A5" s="31"/>
      <c r="B5" s="31"/>
      <c r="C5" s="31"/>
      <c r="D5" s="31"/>
      <c r="E5" s="31"/>
      <c r="F5" s="31"/>
      <c r="G5" s="31"/>
      <c r="H5" s="31"/>
      <c r="I5" s="31"/>
      <c r="J5" s="45"/>
    </row>
    <row r="6" spans="1:10" ht="12.75" customHeight="1">
      <c r="A6" s="31" t="s">
        <v>153</v>
      </c>
      <c r="B6" s="128" t="s">
        <v>154</v>
      </c>
      <c r="C6" s="128" t="s">
        <v>155</v>
      </c>
      <c r="D6" s="128" t="s">
        <v>101</v>
      </c>
      <c r="E6" s="129">
        <v>39855</v>
      </c>
      <c r="F6" s="129">
        <v>39857</v>
      </c>
      <c r="G6" s="128">
        <v>2</v>
      </c>
      <c r="H6" s="128" t="s">
        <v>100</v>
      </c>
      <c r="I6" s="128" t="s">
        <v>211</v>
      </c>
      <c r="J6" s="128" t="s">
        <v>84</v>
      </c>
    </row>
    <row r="7" spans="1:10" ht="12.75" customHeight="1">
      <c r="A7" s="31" t="s">
        <v>153</v>
      </c>
      <c r="B7" s="128" t="s">
        <v>154</v>
      </c>
      <c r="C7" s="128" t="s">
        <v>155</v>
      </c>
      <c r="D7" s="128" t="s">
        <v>101</v>
      </c>
      <c r="E7" s="129">
        <v>39883</v>
      </c>
      <c r="F7" s="129">
        <v>39885</v>
      </c>
      <c r="G7" s="128">
        <v>2</v>
      </c>
      <c r="H7" s="128" t="s">
        <v>100</v>
      </c>
      <c r="I7" s="128" t="s">
        <v>211</v>
      </c>
      <c r="J7" s="128" t="s">
        <v>84</v>
      </c>
    </row>
    <row r="8" spans="1:10" ht="12.75" customHeight="1">
      <c r="A8" s="31" t="s">
        <v>153</v>
      </c>
      <c r="B8" s="128" t="s">
        <v>154</v>
      </c>
      <c r="C8" s="128" t="s">
        <v>155</v>
      </c>
      <c r="D8" s="128" t="s">
        <v>101</v>
      </c>
      <c r="E8" s="129">
        <v>40044</v>
      </c>
      <c r="F8" s="129">
        <v>40046</v>
      </c>
      <c r="G8" s="128">
        <v>3</v>
      </c>
      <c r="H8" s="128" t="s">
        <v>100</v>
      </c>
      <c r="I8" s="128" t="s">
        <v>211</v>
      </c>
      <c r="J8" s="128" t="s">
        <v>84</v>
      </c>
    </row>
    <row r="9" spans="1:10" ht="12.75" customHeight="1">
      <c r="A9" s="31" t="s">
        <v>153</v>
      </c>
      <c r="B9" s="128" t="s">
        <v>162</v>
      </c>
      <c r="C9" s="128" t="s">
        <v>163</v>
      </c>
      <c r="D9" s="128" t="s">
        <v>101</v>
      </c>
      <c r="E9" s="129">
        <v>39827</v>
      </c>
      <c r="F9" s="129">
        <v>39829</v>
      </c>
      <c r="G9" s="128">
        <v>2</v>
      </c>
      <c r="H9" s="128" t="s">
        <v>100</v>
      </c>
      <c r="I9" s="128" t="s">
        <v>211</v>
      </c>
      <c r="J9" s="128" t="s">
        <v>84</v>
      </c>
    </row>
    <row r="10" spans="1:10" ht="12.75" customHeight="1">
      <c r="A10" s="31" t="s">
        <v>153</v>
      </c>
      <c r="B10" s="128" t="s">
        <v>166</v>
      </c>
      <c r="C10" s="128" t="s">
        <v>167</v>
      </c>
      <c r="D10" s="128" t="s">
        <v>101</v>
      </c>
      <c r="E10" s="129">
        <v>40093</v>
      </c>
      <c r="F10" s="129">
        <v>40095</v>
      </c>
      <c r="G10" s="128">
        <v>2</v>
      </c>
      <c r="H10" s="128" t="s">
        <v>100</v>
      </c>
      <c r="I10" s="128" t="s">
        <v>211</v>
      </c>
      <c r="J10" s="128" t="s">
        <v>84</v>
      </c>
    </row>
    <row r="11" spans="1:10" ht="12.75" customHeight="1">
      <c r="A11" s="31" t="s">
        <v>153</v>
      </c>
      <c r="B11" s="128" t="s">
        <v>166</v>
      </c>
      <c r="C11" s="128" t="s">
        <v>167</v>
      </c>
      <c r="D11" s="128" t="s">
        <v>101</v>
      </c>
      <c r="E11" s="129">
        <v>40149</v>
      </c>
      <c r="F11" s="129">
        <v>40151</v>
      </c>
      <c r="G11" s="128">
        <v>2</v>
      </c>
      <c r="H11" s="128" t="s">
        <v>100</v>
      </c>
      <c r="I11" s="128" t="s">
        <v>211</v>
      </c>
      <c r="J11" s="128" t="s">
        <v>84</v>
      </c>
    </row>
    <row r="12" spans="1:10" ht="12.75" customHeight="1">
      <c r="A12" s="31" t="s">
        <v>153</v>
      </c>
      <c r="B12" s="128" t="s">
        <v>168</v>
      </c>
      <c r="C12" s="128" t="s">
        <v>169</v>
      </c>
      <c r="D12" s="128" t="s">
        <v>101</v>
      </c>
      <c r="E12" s="129">
        <v>39820</v>
      </c>
      <c r="F12" s="129">
        <v>39827</v>
      </c>
      <c r="G12" s="128">
        <v>8</v>
      </c>
      <c r="H12" s="128" t="s">
        <v>100</v>
      </c>
      <c r="I12" s="128" t="s">
        <v>211</v>
      </c>
      <c r="J12" s="128" t="s">
        <v>84</v>
      </c>
    </row>
    <row r="13" spans="1:10" ht="12.75" customHeight="1">
      <c r="A13" s="31" t="s">
        <v>153</v>
      </c>
      <c r="B13" s="128" t="s">
        <v>168</v>
      </c>
      <c r="C13" s="128" t="s">
        <v>169</v>
      </c>
      <c r="D13" s="128" t="s">
        <v>101</v>
      </c>
      <c r="E13" s="129">
        <v>39834</v>
      </c>
      <c r="F13" s="129">
        <v>39855</v>
      </c>
      <c r="G13" s="128">
        <v>22</v>
      </c>
      <c r="H13" s="128" t="s">
        <v>100</v>
      </c>
      <c r="I13" s="128" t="s">
        <v>211</v>
      </c>
      <c r="J13" s="128" t="s">
        <v>84</v>
      </c>
    </row>
    <row r="14" spans="1:10" ht="12.75" customHeight="1">
      <c r="A14" s="31" t="s">
        <v>153</v>
      </c>
      <c r="B14" s="128" t="s">
        <v>168</v>
      </c>
      <c r="C14" s="128" t="s">
        <v>169</v>
      </c>
      <c r="D14" s="128" t="s">
        <v>101</v>
      </c>
      <c r="E14" s="129">
        <v>39946</v>
      </c>
      <c r="F14" s="129">
        <v>39960</v>
      </c>
      <c r="G14" s="128">
        <v>15</v>
      </c>
      <c r="H14" s="128" t="s">
        <v>100</v>
      </c>
      <c r="I14" s="128" t="s">
        <v>211</v>
      </c>
      <c r="J14" s="128" t="s">
        <v>84</v>
      </c>
    </row>
    <row r="15" spans="1:10" ht="12.75" customHeight="1">
      <c r="A15" s="31" t="s">
        <v>153</v>
      </c>
      <c r="B15" s="128" t="s">
        <v>168</v>
      </c>
      <c r="C15" s="128" t="s">
        <v>169</v>
      </c>
      <c r="D15" s="128" t="s">
        <v>101</v>
      </c>
      <c r="E15" s="129">
        <v>40072</v>
      </c>
      <c r="F15" s="129">
        <v>40079</v>
      </c>
      <c r="G15" s="128">
        <v>8</v>
      </c>
      <c r="H15" s="128" t="s">
        <v>100</v>
      </c>
      <c r="I15" s="128" t="s">
        <v>211</v>
      </c>
      <c r="J15" s="128" t="s">
        <v>84</v>
      </c>
    </row>
    <row r="16" spans="1:10" ht="12.75" customHeight="1">
      <c r="A16" s="31" t="s">
        <v>153</v>
      </c>
      <c r="B16" s="128" t="s">
        <v>168</v>
      </c>
      <c r="C16" s="128" t="s">
        <v>169</v>
      </c>
      <c r="D16" s="128" t="s">
        <v>101</v>
      </c>
      <c r="E16" s="129">
        <v>40100</v>
      </c>
      <c r="F16" s="129">
        <v>40135</v>
      </c>
      <c r="G16" s="128">
        <v>36</v>
      </c>
      <c r="H16" s="128" t="s">
        <v>100</v>
      </c>
      <c r="I16" s="128" t="s">
        <v>211</v>
      </c>
      <c r="J16" s="128" t="s">
        <v>84</v>
      </c>
    </row>
    <row r="17" spans="1:10" ht="12.75" customHeight="1">
      <c r="A17" s="31" t="s">
        <v>153</v>
      </c>
      <c r="B17" s="128" t="s">
        <v>168</v>
      </c>
      <c r="C17" s="128" t="s">
        <v>169</v>
      </c>
      <c r="D17" s="128" t="s">
        <v>101</v>
      </c>
      <c r="E17" s="129">
        <v>40156</v>
      </c>
      <c r="F17" s="129">
        <v>40178</v>
      </c>
      <c r="G17" s="128">
        <v>23</v>
      </c>
      <c r="H17" s="128" t="s">
        <v>100</v>
      </c>
      <c r="I17" s="128" t="s">
        <v>211</v>
      </c>
      <c r="J17" s="128" t="s">
        <v>84</v>
      </c>
    </row>
    <row r="18" spans="1:10" ht="12.75" customHeight="1">
      <c r="A18" s="31" t="s">
        <v>153</v>
      </c>
      <c r="B18" s="128" t="s">
        <v>174</v>
      </c>
      <c r="C18" s="128" t="s">
        <v>175</v>
      </c>
      <c r="D18" s="128" t="s">
        <v>101</v>
      </c>
      <c r="E18" s="129">
        <v>39827</v>
      </c>
      <c r="F18" s="129">
        <v>39829</v>
      </c>
      <c r="G18" s="128">
        <v>2</v>
      </c>
      <c r="H18" s="128" t="s">
        <v>100</v>
      </c>
      <c r="I18" s="128" t="s">
        <v>211</v>
      </c>
      <c r="J18" s="128" t="s">
        <v>84</v>
      </c>
    </row>
    <row r="19" spans="1:10" ht="12.75" customHeight="1">
      <c r="A19" s="31" t="s">
        <v>153</v>
      </c>
      <c r="B19" s="128" t="s">
        <v>174</v>
      </c>
      <c r="C19" s="128" t="s">
        <v>175</v>
      </c>
      <c r="D19" s="128" t="s">
        <v>101</v>
      </c>
      <c r="E19" s="129">
        <v>40093</v>
      </c>
      <c r="F19" s="129">
        <v>40095</v>
      </c>
      <c r="G19" s="128">
        <v>2</v>
      </c>
      <c r="H19" s="128" t="s">
        <v>100</v>
      </c>
      <c r="I19" s="128" t="s">
        <v>211</v>
      </c>
      <c r="J19" s="128" t="s">
        <v>84</v>
      </c>
    </row>
    <row r="20" spans="1:10" ht="12.75" customHeight="1">
      <c r="A20" s="31" t="s">
        <v>153</v>
      </c>
      <c r="B20" s="128" t="s">
        <v>174</v>
      </c>
      <c r="C20" s="128" t="s">
        <v>175</v>
      </c>
      <c r="D20" s="128" t="s">
        <v>101</v>
      </c>
      <c r="E20" s="129">
        <v>40121</v>
      </c>
      <c r="F20" s="129">
        <v>40123</v>
      </c>
      <c r="G20" s="128">
        <v>2</v>
      </c>
      <c r="H20" s="128" t="s">
        <v>100</v>
      </c>
      <c r="I20" s="128" t="s">
        <v>211</v>
      </c>
      <c r="J20" s="128" t="s">
        <v>84</v>
      </c>
    </row>
    <row r="21" spans="1:10" ht="12.75" customHeight="1">
      <c r="A21" s="31" t="s">
        <v>153</v>
      </c>
      <c r="B21" s="128" t="s">
        <v>186</v>
      </c>
      <c r="C21" s="128" t="s">
        <v>187</v>
      </c>
      <c r="D21" s="128" t="s">
        <v>101</v>
      </c>
      <c r="E21" s="129">
        <v>39925</v>
      </c>
      <c r="F21" s="129">
        <v>39927</v>
      </c>
      <c r="G21" s="128">
        <v>3</v>
      </c>
      <c r="H21" s="128" t="s">
        <v>100</v>
      </c>
      <c r="I21" s="128" t="s">
        <v>211</v>
      </c>
      <c r="J21" s="128" t="s">
        <v>84</v>
      </c>
    </row>
    <row r="22" spans="1:10" ht="12.75" customHeight="1">
      <c r="A22" s="31" t="s">
        <v>153</v>
      </c>
      <c r="B22" s="128" t="s">
        <v>188</v>
      </c>
      <c r="C22" s="128" t="s">
        <v>189</v>
      </c>
      <c r="D22" s="128" t="s">
        <v>101</v>
      </c>
      <c r="E22" s="129">
        <v>39820</v>
      </c>
      <c r="F22" s="129">
        <v>39827</v>
      </c>
      <c r="G22" s="128">
        <v>8</v>
      </c>
      <c r="H22" s="128" t="s">
        <v>100</v>
      </c>
      <c r="I22" s="128" t="s">
        <v>211</v>
      </c>
      <c r="J22" s="128" t="s">
        <v>84</v>
      </c>
    </row>
    <row r="23" spans="1:10" ht="12.75" customHeight="1">
      <c r="A23" s="31" t="s">
        <v>153</v>
      </c>
      <c r="B23" s="128" t="s">
        <v>188</v>
      </c>
      <c r="C23" s="128" t="s">
        <v>189</v>
      </c>
      <c r="D23" s="128" t="s">
        <v>101</v>
      </c>
      <c r="E23" s="129">
        <v>39834</v>
      </c>
      <c r="F23" s="129">
        <v>39836</v>
      </c>
      <c r="G23" s="128">
        <v>2</v>
      </c>
      <c r="H23" s="128" t="s">
        <v>100</v>
      </c>
      <c r="I23" s="128" t="s">
        <v>211</v>
      </c>
      <c r="J23" s="128" t="s">
        <v>84</v>
      </c>
    </row>
    <row r="24" spans="1:10" ht="12.75" customHeight="1">
      <c r="A24" s="31" t="s">
        <v>153</v>
      </c>
      <c r="B24" s="128" t="s">
        <v>188</v>
      </c>
      <c r="C24" s="128" t="s">
        <v>189</v>
      </c>
      <c r="D24" s="128" t="s">
        <v>101</v>
      </c>
      <c r="E24" s="132">
        <v>39953</v>
      </c>
      <c r="F24" s="132">
        <v>40009</v>
      </c>
      <c r="G24" s="133">
        <v>56</v>
      </c>
      <c r="H24" s="128" t="s">
        <v>100</v>
      </c>
      <c r="I24" s="128" t="s">
        <v>211</v>
      </c>
      <c r="J24" s="128" t="s">
        <v>84</v>
      </c>
    </row>
    <row r="25" spans="1:11" ht="12.75" customHeight="1">
      <c r="A25" s="31" t="s">
        <v>153</v>
      </c>
      <c r="B25" s="128" t="s">
        <v>188</v>
      </c>
      <c r="C25" s="128" t="s">
        <v>189</v>
      </c>
      <c r="D25" s="128" t="s">
        <v>101</v>
      </c>
      <c r="E25" s="132">
        <v>39981</v>
      </c>
      <c r="F25" s="132">
        <v>40073</v>
      </c>
      <c r="G25" s="133">
        <v>92</v>
      </c>
      <c r="H25" s="128" t="s">
        <v>100</v>
      </c>
      <c r="I25" s="128" t="s">
        <v>211</v>
      </c>
      <c r="J25" s="128" t="s">
        <v>84</v>
      </c>
      <c r="K25" s="134"/>
    </row>
    <row r="26" spans="1:11" ht="12.75" customHeight="1">
      <c r="A26" s="31" t="s">
        <v>153</v>
      </c>
      <c r="B26" s="128" t="s">
        <v>188</v>
      </c>
      <c r="C26" s="128" t="s">
        <v>189</v>
      </c>
      <c r="D26" s="128" t="s">
        <v>101</v>
      </c>
      <c r="E26" s="129">
        <v>40100</v>
      </c>
      <c r="F26" s="129">
        <v>40135</v>
      </c>
      <c r="G26" s="128">
        <v>36</v>
      </c>
      <c r="H26" s="128" t="s">
        <v>100</v>
      </c>
      <c r="I26" s="128" t="s">
        <v>211</v>
      </c>
      <c r="J26" s="128" t="s">
        <v>84</v>
      </c>
      <c r="K26" s="134"/>
    </row>
    <row r="27" spans="1:10" ht="12.75" customHeight="1">
      <c r="A27" s="31" t="s">
        <v>153</v>
      </c>
      <c r="B27" s="128" t="s">
        <v>188</v>
      </c>
      <c r="C27" s="128" t="s">
        <v>189</v>
      </c>
      <c r="D27" s="128" t="s">
        <v>101</v>
      </c>
      <c r="E27" s="129">
        <v>40156</v>
      </c>
      <c r="F27" s="129">
        <v>40178</v>
      </c>
      <c r="G27" s="128">
        <v>23</v>
      </c>
      <c r="H27" s="128" t="s">
        <v>100</v>
      </c>
      <c r="I27" s="128" t="s">
        <v>211</v>
      </c>
      <c r="J27" s="128" t="s">
        <v>84</v>
      </c>
    </row>
    <row r="28" spans="1:10" ht="12.75" customHeight="1">
      <c r="A28" s="31" t="s">
        <v>153</v>
      </c>
      <c r="B28" s="128" t="s">
        <v>190</v>
      </c>
      <c r="C28" s="128" t="s">
        <v>191</v>
      </c>
      <c r="D28" s="128" t="s">
        <v>101</v>
      </c>
      <c r="E28" s="129">
        <v>39827</v>
      </c>
      <c r="F28" s="129">
        <v>39829</v>
      </c>
      <c r="G28" s="128">
        <v>2</v>
      </c>
      <c r="H28" s="128" t="s">
        <v>100</v>
      </c>
      <c r="I28" s="128" t="s">
        <v>211</v>
      </c>
      <c r="J28" s="128" t="s">
        <v>84</v>
      </c>
    </row>
    <row r="29" spans="1:10" ht="12.75" customHeight="1">
      <c r="A29" s="31" t="s">
        <v>153</v>
      </c>
      <c r="B29" s="128" t="s">
        <v>190</v>
      </c>
      <c r="C29" s="128" t="s">
        <v>191</v>
      </c>
      <c r="D29" s="128" t="s">
        <v>101</v>
      </c>
      <c r="E29" s="129">
        <v>39946</v>
      </c>
      <c r="F29" s="129">
        <v>39948</v>
      </c>
      <c r="G29" s="128">
        <v>2</v>
      </c>
      <c r="H29" s="128" t="s">
        <v>100</v>
      </c>
      <c r="I29" s="128" t="s">
        <v>211</v>
      </c>
      <c r="J29" s="128" t="s">
        <v>84</v>
      </c>
    </row>
    <row r="30" spans="1:10" ht="12.75" customHeight="1">
      <c r="A30" s="31" t="s">
        <v>153</v>
      </c>
      <c r="B30" s="128" t="s">
        <v>190</v>
      </c>
      <c r="C30" s="128" t="s">
        <v>191</v>
      </c>
      <c r="D30" s="128" t="s">
        <v>101</v>
      </c>
      <c r="E30" s="129">
        <v>39953</v>
      </c>
      <c r="F30" s="129">
        <v>39960</v>
      </c>
      <c r="G30" s="128">
        <v>8</v>
      </c>
      <c r="H30" s="128" t="s">
        <v>100</v>
      </c>
      <c r="I30" s="128" t="s">
        <v>211</v>
      </c>
      <c r="J30" s="128" t="s">
        <v>84</v>
      </c>
    </row>
    <row r="31" spans="1:10" ht="12.75" customHeight="1">
      <c r="A31" s="31" t="s">
        <v>153</v>
      </c>
      <c r="B31" s="128" t="s">
        <v>190</v>
      </c>
      <c r="C31" s="128" t="s">
        <v>191</v>
      </c>
      <c r="D31" s="128" t="s">
        <v>101</v>
      </c>
      <c r="E31" s="129">
        <v>40093</v>
      </c>
      <c r="F31" s="129">
        <v>40095</v>
      </c>
      <c r="G31" s="128">
        <v>2</v>
      </c>
      <c r="H31" s="128" t="s">
        <v>100</v>
      </c>
      <c r="I31" s="128" t="s">
        <v>211</v>
      </c>
      <c r="J31" s="128" t="s">
        <v>84</v>
      </c>
    </row>
    <row r="32" spans="1:10" ht="12.75" customHeight="1">
      <c r="A32" s="34" t="s">
        <v>153</v>
      </c>
      <c r="B32" s="130" t="s">
        <v>190</v>
      </c>
      <c r="C32" s="130" t="s">
        <v>191</v>
      </c>
      <c r="D32" s="130" t="s">
        <v>101</v>
      </c>
      <c r="E32" s="131">
        <v>40121</v>
      </c>
      <c r="F32" s="131">
        <v>40123</v>
      </c>
      <c r="G32" s="130">
        <v>2</v>
      </c>
      <c r="H32" s="130" t="s">
        <v>100</v>
      </c>
      <c r="I32" s="130" t="s">
        <v>211</v>
      </c>
      <c r="J32" s="130" t="s">
        <v>84</v>
      </c>
    </row>
    <row r="33" spans="1:10" ht="12.75" customHeight="1">
      <c r="A33" s="31"/>
      <c r="B33" s="56">
        <f>SUM(IF(FREQUENCY(MATCH(B6:B32,B6:B32,0),MATCH(B6:B32,B6:B32,0))&gt;0,1))</f>
        <v>8</v>
      </c>
      <c r="C33" s="32"/>
      <c r="D33" s="32">
        <f>COUNTA(D6:D32)</f>
        <v>27</v>
      </c>
      <c r="E33" s="32"/>
      <c r="F33" s="32"/>
      <c r="G33" s="32">
        <f>SUM(G6:G32)</f>
        <v>367</v>
      </c>
      <c r="H33" s="31"/>
      <c r="I33" s="31"/>
      <c r="J33" s="45"/>
    </row>
    <row r="34" spans="1:10" ht="7.5" customHeight="1">
      <c r="A34" s="31"/>
      <c r="B34" s="31"/>
      <c r="C34" s="31"/>
      <c r="D34" s="31"/>
      <c r="E34" s="31"/>
      <c r="F34" s="31"/>
      <c r="G34" s="31"/>
      <c r="H34" s="31"/>
      <c r="I34" s="31"/>
      <c r="J34" s="45"/>
    </row>
    <row r="35" spans="1:10" ht="19.5" customHeight="1">
      <c r="A35" s="32" t="s">
        <v>107</v>
      </c>
      <c r="B35" s="43">
        <f>B4+B33</f>
        <v>10</v>
      </c>
      <c r="C35" s="43"/>
      <c r="D35" s="43">
        <f>D4+D33</f>
        <v>29</v>
      </c>
      <c r="E35" s="31"/>
      <c r="F35" s="31"/>
      <c r="G35" s="43">
        <f>G4+G33</f>
        <v>734</v>
      </c>
      <c r="H35" s="31"/>
      <c r="I35" s="31"/>
      <c r="J35" s="45"/>
    </row>
    <row r="36" spans="1:7" ht="20.25" customHeight="1">
      <c r="A36" s="32" t="s">
        <v>219</v>
      </c>
      <c r="B36" s="43">
        <v>10</v>
      </c>
      <c r="C36" s="43"/>
      <c r="D36" s="43">
        <v>28</v>
      </c>
      <c r="E36" s="31"/>
      <c r="F36" s="31"/>
      <c r="G36" s="43">
        <v>342</v>
      </c>
    </row>
    <row r="37" spans="1:8" ht="6" customHeight="1">
      <c r="A37" s="28"/>
      <c r="B37" s="43"/>
      <c r="C37" s="43"/>
      <c r="D37" s="43"/>
      <c r="E37" s="31"/>
      <c r="F37" s="31"/>
      <c r="G37" s="43"/>
      <c r="H37" s="31"/>
    </row>
    <row r="38" spans="2:8" ht="5.25" customHeight="1">
      <c r="B38" s="57"/>
      <c r="C38" s="91"/>
      <c r="D38" s="92"/>
      <c r="E38" s="93"/>
      <c r="F38" s="45"/>
      <c r="H38" s="134"/>
    </row>
    <row r="39" spans="2:6" ht="12.75">
      <c r="B39" s="94"/>
      <c r="C39" s="95" t="s">
        <v>213</v>
      </c>
      <c r="D39" s="96"/>
      <c r="E39" s="100"/>
      <c r="F39" s="99"/>
    </row>
    <row r="40" spans="2:6" ht="11.25">
      <c r="B40" s="117"/>
      <c r="C40" s="95" t="s">
        <v>215</v>
      </c>
      <c r="D40" s="96"/>
      <c r="E40" s="100"/>
      <c r="F40" s="99"/>
    </row>
    <row r="41" spans="2:5" ht="11.25">
      <c r="B41" s="117"/>
      <c r="C41" s="95" t="s">
        <v>214</v>
      </c>
      <c r="D41" s="116"/>
      <c r="E41" s="120"/>
    </row>
    <row r="42" spans="2:5" ht="6" customHeight="1">
      <c r="B42" s="117"/>
      <c r="C42" s="138"/>
      <c r="D42" s="116"/>
      <c r="E42" s="120"/>
    </row>
    <row r="43" spans="2:5" ht="11.25">
      <c r="B43" s="140"/>
      <c r="C43" s="95" t="s">
        <v>217</v>
      </c>
      <c r="D43" s="116"/>
      <c r="E43" s="120"/>
    </row>
    <row r="44" spans="2:5" ht="12.75" customHeight="1">
      <c r="B44" s="117"/>
      <c r="C44" s="139" t="s">
        <v>218</v>
      </c>
      <c r="D44" s="116"/>
      <c r="E44" s="120"/>
    </row>
    <row r="45" spans="2:5" ht="3.75" customHeight="1">
      <c r="B45" s="141"/>
      <c r="C45" s="142"/>
      <c r="D45" s="142"/>
      <c r="E45" s="143"/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Georgia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P2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3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56" t="s">
        <v>87</v>
      </c>
      <c r="C1" s="157"/>
      <c r="D1" s="157"/>
      <c r="E1" s="157"/>
      <c r="F1" s="30"/>
      <c r="G1" s="154" t="s">
        <v>86</v>
      </c>
      <c r="H1" s="155"/>
      <c r="I1" s="155"/>
      <c r="J1" s="155"/>
      <c r="K1" s="155"/>
    </row>
    <row r="2" spans="1:146" s="9" customFormat="1" ht="50.25" customHeight="1">
      <c r="A2" s="19" t="s">
        <v>54</v>
      </c>
      <c r="B2" s="121" t="s">
        <v>55</v>
      </c>
      <c r="C2" s="121" t="s">
        <v>44</v>
      </c>
      <c r="D2" s="121" t="s">
        <v>35</v>
      </c>
      <c r="E2" s="121" t="s">
        <v>68</v>
      </c>
      <c r="F2" s="30"/>
      <c r="G2" s="121" t="s">
        <v>36</v>
      </c>
      <c r="H2" s="121" t="s">
        <v>37</v>
      </c>
      <c r="I2" s="121" t="s">
        <v>38</v>
      </c>
      <c r="J2" s="121" t="s">
        <v>39</v>
      </c>
      <c r="K2" s="121" t="s">
        <v>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</row>
    <row r="3" spans="1:11" s="8" customFormat="1" ht="12" customHeight="1">
      <c r="A3" s="31" t="s">
        <v>126</v>
      </c>
      <c r="B3" s="90" t="s">
        <v>129</v>
      </c>
      <c r="C3" s="90" t="s">
        <v>130</v>
      </c>
      <c r="D3" s="30">
        <v>1</v>
      </c>
      <c r="E3" s="122" t="s">
        <v>212</v>
      </c>
      <c r="F3" s="30"/>
      <c r="G3" s="122"/>
      <c r="H3" s="122"/>
      <c r="I3" s="122"/>
      <c r="J3" s="122"/>
      <c r="K3" s="127">
        <v>1</v>
      </c>
    </row>
    <row r="4" spans="1:11" ht="12.75" customHeight="1">
      <c r="A4" s="34" t="s">
        <v>126</v>
      </c>
      <c r="B4" s="130" t="s">
        <v>141</v>
      </c>
      <c r="C4" s="130" t="s">
        <v>142</v>
      </c>
      <c r="D4" s="47">
        <v>1</v>
      </c>
      <c r="E4" s="34">
        <v>2</v>
      </c>
      <c r="F4" s="47"/>
      <c r="G4" s="47"/>
      <c r="H4" s="47">
        <v>1</v>
      </c>
      <c r="I4" s="47"/>
      <c r="J4" s="47"/>
      <c r="K4" s="47"/>
    </row>
    <row r="5" spans="1:11" ht="12.75" customHeight="1">
      <c r="A5" s="31"/>
      <c r="B5" s="32">
        <f>COUNTA(B3:B4)</f>
        <v>2</v>
      </c>
      <c r="C5" s="32"/>
      <c r="D5" s="41">
        <f>SUM(D3:D4)</f>
        <v>2</v>
      </c>
      <c r="E5" s="41">
        <f>SUM(E3:E4)</f>
        <v>2</v>
      </c>
      <c r="F5" s="41"/>
      <c r="G5" s="41">
        <f>SUM(G3:G4)</f>
        <v>0</v>
      </c>
      <c r="H5" s="41">
        <f>SUM(H3:H4)</f>
        <v>1</v>
      </c>
      <c r="I5" s="41">
        <f>SUM(I3:I4)</f>
        <v>0</v>
      </c>
      <c r="J5" s="41">
        <f>SUM(J3:J4)</f>
        <v>0</v>
      </c>
      <c r="K5" s="41">
        <f>SUM(K3:K4)</f>
        <v>1</v>
      </c>
    </row>
    <row r="6" spans="1:11" ht="12.75" customHeight="1">
      <c r="A6" s="31"/>
      <c r="B6" s="31"/>
      <c r="C6" s="31"/>
      <c r="D6" s="35"/>
      <c r="E6" s="35"/>
      <c r="F6" s="35"/>
      <c r="G6" s="35"/>
      <c r="H6" s="35"/>
      <c r="I6" s="35"/>
      <c r="J6" s="35"/>
      <c r="K6" s="35"/>
    </row>
    <row r="7" spans="1:11" ht="12.75" customHeight="1">
      <c r="A7" s="31" t="s">
        <v>153</v>
      </c>
      <c r="B7" s="31" t="s">
        <v>154</v>
      </c>
      <c r="C7" s="31" t="s">
        <v>155</v>
      </c>
      <c r="D7" s="35">
        <v>3</v>
      </c>
      <c r="E7" s="35">
        <v>7</v>
      </c>
      <c r="F7" s="35"/>
      <c r="G7" s="35"/>
      <c r="H7" s="35">
        <v>2</v>
      </c>
      <c r="I7" s="35">
        <v>1</v>
      </c>
      <c r="J7" s="35"/>
      <c r="K7" s="35"/>
    </row>
    <row r="8" spans="1:11" ht="12.75" customHeight="1">
      <c r="A8" s="31" t="s">
        <v>153</v>
      </c>
      <c r="B8" s="31" t="s">
        <v>162</v>
      </c>
      <c r="C8" s="31" t="s">
        <v>163</v>
      </c>
      <c r="D8" s="35">
        <v>1</v>
      </c>
      <c r="E8" s="35">
        <v>2</v>
      </c>
      <c r="F8" s="35"/>
      <c r="G8" s="35"/>
      <c r="H8" s="35">
        <v>1</v>
      </c>
      <c r="I8" s="35"/>
      <c r="J8" s="35"/>
      <c r="K8" s="35"/>
    </row>
    <row r="9" spans="1:11" ht="12.75" customHeight="1">
      <c r="A9" s="31" t="s">
        <v>153</v>
      </c>
      <c r="B9" s="31" t="s">
        <v>166</v>
      </c>
      <c r="C9" s="31" t="s">
        <v>167</v>
      </c>
      <c r="D9" s="35">
        <v>2</v>
      </c>
      <c r="E9" s="35">
        <v>4</v>
      </c>
      <c r="F9" s="35"/>
      <c r="G9" s="35"/>
      <c r="H9" s="35">
        <v>2</v>
      </c>
      <c r="I9" s="35"/>
      <c r="J9" s="35"/>
      <c r="K9" s="35"/>
    </row>
    <row r="10" spans="1:11" ht="12.75" customHeight="1">
      <c r="A10" s="31" t="s">
        <v>153</v>
      </c>
      <c r="B10" s="31" t="s">
        <v>168</v>
      </c>
      <c r="C10" s="31" t="s">
        <v>169</v>
      </c>
      <c r="D10" s="35">
        <v>6</v>
      </c>
      <c r="E10" s="35">
        <v>112</v>
      </c>
      <c r="F10" s="35"/>
      <c r="G10" s="35"/>
      <c r="H10" s="35"/>
      <c r="I10" s="35"/>
      <c r="J10" s="35">
        <v>5</v>
      </c>
      <c r="K10" s="35">
        <v>1</v>
      </c>
    </row>
    <row r="11" spans="1:11" ht="12.75" customHeight="1">
      <c r="A11" s="31" t="s">
        <v>153</v>
      </c>
      <c r="B11" s="31" t="s">
        <v>174</v>
      </c>
      <c r="C11" s="31" t="s">
        <v>175</v>
      </c>
      <c r="D11" s="35">
        <v>3</v>
      </c>
      <c r="E11" s="35">
        <v>6</v>
      </c>
      <c r="F11" s="35"/>
      <c r="G11" s="35"/>
      <c r="H11" s="35">
        <v>3</v>
      </c>
      <c r="I11" s="35"/>
      <c r="J11" s="35"/>
      <c r="K11" s="35"/>
    </row>
    <row r="12" spans="1:11" ht="12.75" customHeight="1">
      <c r="A12" s="31" t="s">
        <v>153</v>
      </c>
      <c r="B12" s="31" t="s">
        <v>186</v>
      </c>
      <c r="C12" s="31" t="s">
        <v>187</v>
      </c>
      <c r="D12" s="35">
        <v>1</v>
      </c>
      <c r="E12" s="35">
        <v>3</v>
      </c>
      <c r="F12" s="35"/>
      <c r="G12" s="35"/>
      <c r="H12" s="35"/>
      <c r="I12" s="35">
        <v>1</v>
      </c>
      <c r="J12" s="35"/>
      <c r="K12" s="35"/>
    </row>
    <row r="13" spans="1:11" ht="12.75" customHeight="1">
      <c r="A13" s="31" t="s">
        <v>153</v>
      </c>
      <c r="B13" s="128" t="s">
        <v>188</v>
      </c>
      <c r="C13" s="128" t="s">
        <v>189</v>
      </c>
      <c r="D13" s="35">
        <v>5</v>
      </c>
      <c r="E13" s="35">
        <v>190</v>
      </c>
      <c r="F13" s="35"/>
      <c r="G13" s="35"/>
      <c r="H13" s="35">
        <v>1</v>
      </c>
      <c r="I13" s="35"/>
      <c r="J13" s="35">
        <v>2</v>
      </c>
      <c r="K13" s="35">
        <v>2</v>
      </c>
    </row>
    <row r="14" spans="1:11" ht="12.75" customHeight="1">
      <c r="A14" s="34" t="s">
        <v>153</v>
      </c>
      <c r="B14" s="130" t="s">
        <v>190</v>
      </c>
      <c r="C14" s="130" t="s">
        <v>191</v>
      </c>
      <c r="D14" s="47">
        <v>5</v>
      </c>
      <c r="E14" s="47">
        <v>16</v>
      </c>
      <c r="F14" s="47"/>
      <c r="G14" s="47"/>
      <c r="H14" s="47">
        <v>4</v>
      </c>
      <c r="I14" s="47"/>
      <c r="J14" s="47">
        <v>1</v>
      </c>
      <c r="K14" s="47"/>
    </row>
    <row r="15" spans="1:11" ht="12.75" customHeight="1">
      <c r="A15" s="31"/>
      <c r="B15" s="32">
        <f>COUNTA(B7:B14)</f>
        <v>8</v>
      </c>
      <c r="C15" s="32"/>
      <c r="D15" s="32">
        <f>SUM(D7:D14)</f>
        <v>26</v>
      </c>
      <c r="E15" s="32">
        <f>SUM(E7:E14)</f>
        <v>340</v>
      </c>
      <c r="F15" s="35"/>
      <c r="G15" s="32">
        <f>SUM(G7:G14)</f>
        <v>0</v>
      </c>
      <c r="H15" s="32">
        <f>SUM(H7:H14)</f>
        <v>13</v>
      </c>
      <c r="I15" s="32">
        <f>SUM(I7:I14)</f>
        <v>2</v>
      </c>
      <c r="J15" s="32">
        <f>SUM(J7:J14)</f>
        <v>8</v>
      </c>
      <c r="K15" s="32">
        <f>SUM(K7:K14)</f>
        <v>3</v>
      </c>
    </row>
    <row r="16" spans="1:11" ht="12.75" customHeight="1">
      <c r="A16" s="31"/>
      <c r="B16" s="31"/>
      <c r="C16" s="31"/>
      <c r="D16" s="35"/>
      <c r="E16" s="35"/>
      <c r="F16" s="35"/>
      <c r="G16" s="35"/>
      <c r="H16" s="35"/>
      <c r="I16" s="35"/>
      <c r="J16" s="35"/>
      <c r="K16" s="35"/>
    </row>
    <row r="17" spans="1:11" ht="12.75" customHeight="1">
      <c r="A17" s="32" t="s">
        <v>107</v>
      </c>
      <c r="B17" s="43">
        <f>B5+B15</f>
        <v>10</v>
      </c>
      <c r="C17" s="36"/>
      <c r="D17" s="43">
        <f>D5+D15</f>
        <v>28</v>
      </c>
      <c r="E17" s="43">
        <f>E5+E15</f>
        <v>342</v>
      </c>
      <c r="F17" s="35"/>
      <c r="G17" s="43">
        <f>G5+G15</f>
        <v>0</v>
      </c>
      <c r="H17" s="43">
        <f>H5+H15</f>
        <v>14</v>
      </c>
      <c r="I17" s="43">
        <f>I5+I15</f>
        <v>2</v>
      </c>
      <c r="J17" s="43">
        <f>J5+J15</f>
        <v>8</v>
      </c>
      <c r="K17" s="43">
        <f>K5+K15</f>
        <v>4</v>
      </c>
    </row>
    <row r="18" ht="12.75" customHeight="1"/>
    <row r="19" ht="12.75" customHeight="1"/>
    <row r="20" spans="2:7" ht="12.75" customHeight="1">
      <c r="B20" s="57"/>
      <c r="C20" s="91"/>
      <c r="D20" s="92"/>
      <c r="E20" s="109"/>
      <c r="F20" s="110"/>
      <c r="G20" s="111"/>
    </row>
    <row r="21" spans="2:7" ht="12.75" customHeight="1">
      <c r="B21" s="94"/>
      <c r="C21" s="95" t="s">
        <v>213</v>
      </c>
      <c r="D21" s="96"/>
      <c r="E21" s="108"/>
      <c r="F21" s="112"/>
      <c r="G21" s="113"/>
    </row>
    <row r="22" spans="2:7" ht="12.75" customHeight="1">
      <c r="B22" s="117"/>
      <c r="C22" s="95" t="s">
        <v>215</v>
      </c>
      <c r="D22" s="96"/>
      <c r="E22" s="108"/>
      <c r="F22" s="112"/>
      <c r="G22" s="113"/>
    </row>
    <row r="23" spans="2:7" ht="12.75" customHeight="1">
      <c r="B23" s="117"/>
      <c r="C23" s="95" t="s">
        <v>214</v>
      </c>
      <c r="D23" s="116"/>
      <c r="E23" s="119"/>
      <c r="F23" s="112"/>
      <c r="G23" s="113"/>
    </row>
    <row r="24" spans="2:7" ht="12.75" customHeight="1">
      <c r="B24" s="97"/>
      <c r="C24" s="118"/>
      <c r="D24" s="98"/>
      <c r="E24" s="123"/>
      <c r="F24" s="114"/>
      <c r="G24" s="115"/>
    </row>
    <row r="25" ht="12.75" customHeight="1"/>
  </sheetData>
  <sheetProtection/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2009 Swimming Season
Georgia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3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4" customFormat="1" ht="9" customHeight="1">
      <c r="B1" s="159" t="s">
        <v>88</v>
      </c>
      <c r="C1" s="159"/>
      <c r="D1" s="46"/>
      <c r="E1" s="50"/>
      <c r="F1" s="46"/>
      <c r="G1" s="158" t="s">
        <v>92</v>
      </c>
      <c r="H1" s="158"/>
      <c r="I1" s="158"/>
      <c r="J1" s="46"/>
      <c r="K1" s="159" t="s">
        <v>102</v>
      </c>
      <c r="L1" s="159"/>
    </row>
    <row r="2" spans="1:12" s="48" customFormat="1" ht="48.75" customHeight="1">
      <c r="A2" s="3" t="s">
        <v>54</v>
      </c>
      <c r="B2" s="3" t="s">
        <v>55</v>
      </c>
      <c r="C2" s="3" t="s">
        <v>44</v>
      </c>
      <c r="D2" s="3"/>
      <c r="E2" s="51" t="s">
        <v>91</v>
      </c>
      <c r="F2" s="3"/>
      <c r="G2" s="3" t="s">
        <v>216</v>
      </c>
      <c r="H2" s="3" t="s">
        <v>56</v>
      </c>
      <c r="I2" s="3" t="s">
        <v>57</v>
      </c>
      <c r="J2" s="3"/>
      <c r="K2" s="3" t="s">
        <v>58</v>
      </c>
      <c r="L2" s="3" t="s">
        <v>59</v>
      </c>
    </row>
    <row r="3" spans="1:12" s="30" customFormat="1" ht="12.75" customHeight="1">
      <c r="A3" s="31" t="s">
        <v>126</v>
      </c>
      <c r="B3" s="31" t="s">
        <v>127</v>
      </c>
      <c r="C3" s="31" t="s">
        <v>128</v>
      </c>
      <c r="D3" s="31"/>
      <c r="E3" s="31">
        <v>365</v>
      </c>
      <c r="F3" s="36"/>
      <c r="G3" s="35"/>
      <c r="H3" s="31"/>
      <c r="I3" s="58">
        <f>H3/E3</f>
        <v>0</v>
      </c>
      <c r="J3" s="46"/>
      <c r="K3" s="59">
        <f>E3-H3</f>
        <v>365</v>
      </c>
      <c r="L3" s="58">
        <f>K3/E3</f>
        <v>1</v>
      </c>
    </row>
    <row r="4" spans="1:12" s="30" customFormat="1" ht="12.75" customHeight="1">
      <c r="A4" s="31" t="s">
        <v>126</v>
      </c>
      <c r="B4" s="137" t="s">
        <v>129</v>
      </c>
      <c r="C4" s="137" t="s">
        <v>130</v>
      </c>
      <c r="D4" s="31"/>
      <c r="E4" s="106" t="s">
        <v>212</v>
      </c>
      <c r="F4" s="36"/>
      <c r="G4" s="35" t="s">
        <v>96</v>
      </c>
      <c r="H4" s="107" t="s">
        <v>212</v>
      </c>
      <c r="I4" s="107" t="s">
        <v>212</v>
      </c>
      <c r="J4" s="46"/>
      <c r="K4" s="107" t="s">
        <v>212</v>
      </c>
      <c r="L4" s="107" t="s">
        <v>212</v>
      </c>
    </row>
    <row r="5" spans="1:12" s="30" customFormat="1" ht="12.75" customHeight="1">
      <c r="A5" s="31" t="s">
        <v>126</v>
      </c>
      <c r="B5" s="31" t="s">
        <v>135</v>
      </c>
      <c r="C5" s="31" t="s">
        <v>136</v>
      </c>
      <c r="D5" s="31"/>
      <c r="E5" s="31">
        <v>184</v>
      </c>
      <c r="F5" s="36"/>
      <c r="G5" s="35"/>
      <c r="H5" s="31"/>
      <c r="I5" s="58">
        <f aca="true" t="shared" si="0" ref="I5:I12">H5/E5</f>
        <v>0</v>
      </c>
      <c r="J5" s="46"/>
      <c r="K5" s="59">
        <f aca="true" t="shared" si="1" ref="K5:K11">E5-H5</f>
        <v>184</v>
      </c>
      <c r="L5" s="58">
        <f aca="true" t="shared" si="2" ref="L5:L12">K5/E5</f>
        <v>1</v>
      </c>
    </row>
    <row r="6" spans="1:12" s="30" customFormat="1" ht="12.75" customHeight="1">
      <c r="A6" s="31" t="s">
        <v>126</v>
      </c>
      <c r="B6" s="31" t="s">
        <v>137</v>
      </c>
      <c r="C6" s="31" t="s">
        <v>138</v>
      </c>
      <c r="D6" s="31"/>
      <c r="E6" s="31">
        <v>365</v>
      </c>
      <c r="F6" s="36"/>
      <c r="G6" s="35"/>
      <c r="H6" s="31"/>
      <c r="I6" s="58">
        <f t="shared" si="0"/>
        <v>0</v>
      </c>
      <c r="J6" s="46"/>
      <c r="K6" s="59">
        <f t="shared" si="1"/>
        <v>365</v>
      </c>
      <c r="L6" s="58">
        <f t="shared" si="2"/>
        <v>1</v>
      </c>
    </row>
    <row r="7" spans="1:12" s="30" customFormat="1" ht="12.75" customHeight="1">
      <c r="A7" s="31" t="s">
        <v>126</v>
      </c>
      <c r="B7" s="31" t="s">
        <v>139</v>
      </c>
      <c r="C7" s="31" t="s">
        <v>140</v>
      </c>
      <c r="D7" s="31"/>
      <c r="E7" s="31">
        <v>365</v>
      </c>
      <c r="F7" s="36"/>
      <c r="G7" s="35"/>
      <c r="H7" s="31"/>
      <c r="I7" s="58">
        <f t="shared" si="0"/>
        <v>0</v>
      </c>
      <c r="J7" s="46"/>
      <c r="K7" s="59">
        <f t="shared" si="1"/>
        <v>365</v>
      </c>
      <c r="L7" s="58">
        <f t="shared" si="2"/>
        <v>1</v>
      </c>
    </row>
    <row r="8" spans="1:12" s="30" customFormat="1" ht="12.75" customHeight="1">
      <c r="A8" s="31" t="s">
        <v>126</v>
      </c>
      <c r="B8" s="31" t="s">
        <v>141</v>
      </c>
      <c r="C8" s="31" t="s">
        <v>142</v>
      </c>
      <c r="D8" s="31"/>
      <c r="E8" s="31">
        <v>365</v>
      </c>
      <c r="F8" s="36"/>
      <c r="G8" s="35" t="s">
        <v>96</v>
      </c>
      <c r="H8" s="31">
        <v>2</v>
      </c>
      <c r="I8" s="58">
        <f t="shared" si="0"/>
        <v>0.005479452054794521</v>
      </c>
      <c r="J8" s="46"/>
      <c r="K8" s="59">
        <f t="shared" si="1"/>
        <v>363</v>
      </c>
      <c r="L8" s="58">
        <f t="shared" si="2"/>
        <v>0.9945205479452055</v>
      </c>
    </row>
    <row r="9" spans="1:12" s="30" customFormat="1" ht="12.75" customHeight="1">
      <c r="A9" s="31" t="s">
        <v>126</v>
      </c>
      <c r="B9" s="31" t="s">
        <v>143</v>
      </c>
      <c r="C9" s="31" t="s">
        <v>144</v>
      </c>
      <c r="D9" s="31"/>
      <c r="E9" s="31">
        <v>365</v>
      </c>
      <c r="F9" s="36"/>
      <c r="G9" s="35"/>
      <c r="H9" s="31"/>
      <c r="I9" s="58">
        <f t="shared" si="0"/>
        <v>0</v>
      </c>
      <c r="J9" s="46"/>
      <c r="K9" s="59">
        <f t="shared" si="1"/>
        <v>365</v>
      </c>
      <c r="L9" s="58">
        <f t="shared" si="2"/>
        <v>1</v>
      </c>
    </row>
    <row r="10" spans="1:12" s="30" customFormat="1" ht="12.75" customHeight="1">
      <c r="A10" s="31" t="s">
        <v>126</v>
      </c>
      <c r="B10" s="31" t="s">
        <v>145</v>
      </c>
      <c r="C10" s="31" t="s">
        <v>146</v>
      </c>
      <c r="D10" s="31"/>
      <c r="E10" s="31">
        <v>365</v>
      </c>
      <c r="F10" s="36"/>
      <c r="G10" s="35"/>
      <c r="H10" s="31"/>
      <c r="I10" s="58">
        <f t="shared" si="0"/>
        <v>0</v>
      </c>
      <c r="J10" s="46"/>
      <c r="K10" s="59">
        <f t="shared" si="1"/>
        <v>365</v>
      </c>
      <c r="L10" s="58">
        <f t="shared" si="2"/>
        <v>1</v>
      </c>
    </row>
    <row r="11" spans="1:12" s="30" customFormat="1" ht="12.75" customHeight="1">
      <c r="A11" s="34" t="s">
        <v>126</v>
      </c>
      <c r="B11" s="34" t="s">
        <v>147</v>
      </c>
      <c r="C11" s="34" t="s">
        <v>148</v>
      </c>
      <c r="D11" s="34"/>
      <c r="E11" s="34">
        <v>365</v>
      </c>
      <c r="F11" s="60"/>
      <c r="G11" s="47"/>
      <c r="H11" s="34"/>
      <c r="I11" s="61">
        <f t="shared" si="0"/>
        <v>0</v>
      </c>
      <c r="J11" s="49"/>
      <c r="K11" s="62">
        <f t="shared" si="1"/>
        <v>365</v>
      </c>
      <c r="L11" s="61">
        <f t="shared" si="2"/>
        <v>1</v>
      </c>
    </row>
    <row r="12" spans="1:12" ht="12.75">
      <c r="A12" s="31"/>
      <c r="B12" s="32">
        <f>COUNTA(B3:B11)</f>
        <v>9</v>
      </c>
      <c r="C12" s="31"/>
      <c r="D12" s="36"/>
      <c r="E12" s="37">
        <f>SUM(E3:E11)</f>
        <v>2739</v>
      </c>
      <c r="F12" s="39"/>
      <c r="G12" s="32">
        <f>COUNTA(G3:G11)</f>
        <v>2</v>
      </c>
      <c r="H12" s="37">
        <f>SUM(H3:H11)</f>
        <v>2</v>
      </c>
      <c r="I12" s="40">
        <f t="shared" si="0"/>
        <v>0.0007301935012778386</v>
      </c>
      <c r="J12" s="41"/>
      <c r="K12" s="37">
        <f>SUM(K3:K11)</f>
        <v>2737</v>
      </c>
      <c r="L12" s="40">
        <f t="shared" si="2"/>
        <v>0.9992698064987222</v>
      </c>
    </row>
    <row r="13" spans="1:12" ht="12.75">
      <c r="A13" s="31"/>
      <c r="B13" s="31"/>
      <c r="C13" s="31"/>
      <c r="D13" s="36"/>
      <c r="E13" s="52"/>
      <c r="F13" s="36"/>
      <c r="G13" s="35"/>
      <c r="H13" s="35"/>
      <c r="I13" s="58"/>
      <c r="J13" s="46"/>
      <c r="K13" s="59"/>
      <c r="L13" s="58"/>
    </row>
    <row r="14" spans="1:12" ht="12.75">
      <c r="A14" s="31" t="s">
        <v>153</v>
      </c>
      <c r="B14" s="31" t="s">
        <v>154</v>
      </c>
      <c r="C14" s="31" t="s">
        <v>155</v>
      </c>
      <c r="D14" s="31"/>
      <c r="E14" s="31">
        <v>365</v>
      </c>
      <c r="F14" s="36"/>
      <c r="G14" s="35" t="s">
        <v>96</v>
      </c>
      <c r="H14" s="35">
        <v>7</v>
      </c>
      <c r="I14" s="58">
        <f aca="true" t="shared" si="3" ref="I14:I29">H14/E14</f>
        <v>0.019178082191780823</v>
      </c>
      <c r="J14" s="46"/>
      <c r="K14" s="59">
        <f aca="true" t="shared" si="4" ref="K14:K29">E14-H14</f>
        <v>358</v>
      </c>
      <c r="L14" s="58">
        <f aca="true" t="shared" si="5" ref="L14:L29">K14/E14</f>
        <v>0.9808219178082191</v>
      </c>
    </row>
    <row r="15" spans="1:12" ht="12.75">
      <c r="A15" s="31" t="s">
        <v>153</v>
      </c>
      <c r="B15" s="31" t="s">
        <v>156</v>
      </c>
      <c r="C15" s="31" t="s">
        <v>157</v>
      </c>
      <c r="D15" s="31"/>
      <c r="E15" s="31">
        <v>365</v>
      </c>
      <c r="F15" s="36"/>
      <c r="G15" s="35"/>
      <c r="H15" s="35"/>
      <c r="I15" s="58">
        <f t="shared" si="3"/>
        <v>0</v>
      </c>
      <c r="J15" s="46"/>
      <c r="K15" s="59">
        <f t="shared" si="4"/>
        <v>365</v>
      </c>
      <c r="L15" s="58">
        <f t="shared" si="5"/>
        <v>1</v>
      </c>
    </row>
    <row r="16" spans="1:12" ht="12.75">
      <c r="A16" s="31" t="s">
        <v>153</v>
      </c>
      <c r="B16" s="31" t="s">
        <v>158</v>
      </c>
      <c r="C16" s="31" t="s">
        <v>159</v>
      </c>
      <c r="D16" s="31"/>
      <c r="E16" s="31">
        <v>365</v>
      </c>
      <c r="F16" s="36"/>
      <c r="G16" s="35"/>
      <c r="H16" s="35"/>
      <c r="I16" s="58">
        <f t="shared" si="3"/>
        <v>0</v>
      </c>
      <c r="J16" s="46"/>
      <c r="K16" s="59">
        <f t="shared" si="4"/>
        <v>365</v>
      </c>
      <c r="L16" s="58">
        <f t="shared" si="5"/>
        <v>1</v>
      </c>
    </row>
    <row r="17" spans="1:12" ht="12.75">
      <c r="A17" s="31" t="s">
        <v>153</v>
      </c>
      <c r="B17" s="31" t="s">
        <v>160</v>
      </c>
      <c r="C17" s="31" t="s">
        <v>161</v>
      </c>
      <c r="D17" s="31"/>
      <c r="E17" s="31">
        <v>184</v>
      </c>
      <c r="F17" s="36"/>
      <c r="G17" s="35"/>
      <c r="H17" s="35"/>
      <c r="I17" s="58">
        <f t="shared" si="3"/>
        <v>0</v>
      </c>
      <c r="J17" s="46"/>
      <c r="K17" s="59">
        <f t="shared" si="4"/>
        <v>184</v>
      </c>
      <c r="L17" s="58">
        <f t="shared" si="5"/>
        <v>1</v>
      </c>
    </row>
    <row r="18" spans="1:12" ht="12.75">
      <c r="A18" s="31" t="s">
        <v>153</v>
      </c>
      <c r="B18" s="31" t="s">
        <v>162</v>
      </c>
      <c r="C18" s="31" t="s">
        <v>163</v>
      </c>
      <c r="D18" s="31"/>
      <c r="E18" s="31">
        <v>365</v>
      </c>
      <c r="F18" s="36"/>
      <c r="G18" s="35" t="s">
        <v>96</v>
      </c>
      <c r="H18" s="35">
        <v>2</v>
      </c>
      <c r="I18" s="58">
        <f t="shared" si="3"/>
        <v>0.005479452054794521</v>
      </c>
      <c r="J18" s="46"/>
      <c r="K18" s="59">
        <f t="shared" si="4"/>
        <v>363</v>
      </c>
      <c r="L18" s="58">
        <f t="shared" si="5"/>
        <v>0.9945205479452055</v>
      </c>
    </row>
    <row r="19" spans="1:12" ht="12.75">
      <c r="A19" s="31" t="s">
        <v>153</v>
      </c>
      <c r="B19" s="31" t="s">
        <v>164</v>
      </c>
      <c r="C19" s="31" t="s">
        <v>165</v>
      </c>
      <c r="D19" s="31"/>
      <c r="E19" s="31">
        <v>365</v>
      </c>
      <c r="F19" s="36"/>
      <c r="G19" s="35"/>
      <c r="H19" s="35"/>
      <c r="I19" s="58">
        <f t="shared" si="3"/>
        <v>0</v>
      </c>
      <c r="J19" s="46"/>
      <c r="K19" s="59">
        <f t="shared" si="4"/>
        <v>365</v>
      </c>
      <c r="L19" s="58">
        <f t="shared" si="5"/>
        <v>1</v>
      </c>
    </row>
    <row r="20" spans="1:12" ht="12.75">
      <c r="A20" s="31" t="s">
        <v>153</v>
      </c>
      <c r="B20" s="31" t="s">
        <v>166</v>
      </c>
      <c r="C20" s="31" t="s">
        <v>167</v>
      </c>
      <c r="D20" s="31"/>
      <c r="E20" s="31">
        <v>365</v>
      </c>
      <c r="F20" s="36"/>
      <c r="G20" s="35" t="s">
        <v>96</v>
      </c>
      <c r="H20" s="35">
        <v>4</v>
      </c>
      <c r="I20" s="58">
        <f t="shared" si="3"/>
        <v>0.010958904109589041</v>
      </c>
      <c r="J20" s="46"/>
      <c r="K20" s="59">
        <f t="shared" si="4"/>
        <v>361</v>
      </c>
      <c r="L20" s="58">
        <f t="shared" si="5"/>
        <v>0.989041095890411</v>
      </c>
    </row>
    <row r="21" spans="1:12" ht="12.75">
      <c r="A21" s="31" t="s">
        <v>153</v>
      </c>
      <c r="B21" s="31" t="s">
        <v>168</v>
      </c>
      <c r="C21" s="31" t="s">
        <v>169</v>
      </c>
      <c r="D21" s="31"/>
      <c r="E21" s="31">
        <v>365</v>
      </c>
      <c r="F21" s="36"/>
      <c r="G21" s="35" t="s">
        <v>96</v>
      </c>
      <c r="H21" s="35">
        <v>112</v>
      </c>
      <c r="I21" s="58">
        <f t="shared" si="3"/>
        <v>0.30684931506849317</v>
      </c>
      <c r="J21" s="46"/>
      <c r="K21" s="59">
        <f t="shared" si="4"/>
        <v>253</v>
      </c>
      <c r="L21" s="58">
        <f t="shared" si="5"/>
        <v>0.6931506849315069</v>
      </c>
    </row>
    <row r="22" spans="1:12" ht="12.75">
      <c r="A22" s="31" t="s">
        <v>153</v>
      </c>
      <c r="B22" s="31" t="s">
        <v>170</v>
      </c>
      <c r="C22" s="31" t="s">
        <v>171</v>
      </c>
      <c r="D22" s="31"/>
      <c r="E22" s="31">
        <v>365</v>
      </c>
      <c r="F22" s="36"/>
      <c r="G22" s="35"/>
      <c r="H22" s="35"/>
      <c r="I22" s="58">
        <f t="shared" si="3"/>
        <v>0</v>
      </c>
      <c r="J22" s="46"/>
      <c r="K22" s="59">
        <f t="shared" si="4"/>
        <v>365</v>
      </c>
      <c r="L22" s="58">
        <f t="shared" si="5"/>
        <v>1</v>
      </c>
    </row>
    <row r="23" spans="1:12" ht="12.75">
      <c r="A23" s="31" t="s">
        <v>153</v>
      </c>
      <c r="B23" s="31" t="s">
        <v>174</v>
      </c>
      <c r="C23" s="31" t="s">
        <v>175</v>
      </c>
      <c r="D23" s="31"/>
      <c r="E23" s="31">
        <v>365</v>
      </c>
      <c r="F23" s="36"/>
      <c r="G23" s="35" t="s">
        <v>96</v>
      </c>
      <c r="H23" s="35">
        <v>6</v>
      </c>
      <c r="I23" s="58">
        <f t="shared" si="3"/>
        <v>0.01643835616438356</v>
      </c>
      <c r="J23" s="46"/>
      <c r="K23" s="59">
        <f t="shared" si="4"/>
        <v>359</v>
      </c>
      <c r="L23" s="58">
        <f t="shared" si="5"/>
        <v>0.9835616438356164</v>
      </c>
    </row>
    <row r="24" spans="1:12" ht="12.75">
      <c r="A24" s="31" t="s">
        <v>153</v>
      </c>
      <c r="B24" s="31" t="s">
        <v>180</v>
      </c>
      <c r="C24" s="31" t="s">
        <v>181</v>
      </c>
      <c r="D24" s="31"/>
      <c r="E24" s="31">
        <v>184</v>
      </c>
      <c r="F24" s="36"/>
      <c r="G24" s="35"/>
      <c r="H24" s="35"/>
      <c r="I24" s="58">
        <f t="shared" si="3"/>
        <v>0</v>
      </c>
      <c r="J24" s="46"/>
      <c r="K24" s="59">
        <f t="shared" si="4"/>
        <v>184</v>
      </c>
      <c r="L24" s="58">
        <f t="shared" si="5"/>
        <v>1</v>
      </c>
    </row>
    <row r="25" spans="1:12" ht="12.75">
      <c r="A25" s="31" t="s">
        <v>153</v>
      </c>
      <c r="B25" s="31" t="s">
        <v>182</v>
      </c>
      <c r="C25" s="31" t="s">
        <v>183</v>
      </c>
      <c r="D25" s="31"/>
      <c r="E25" s="31">
        <v>365</v>
      </c>
      <c r="F25" s="36"/>
      <c r="G25" s="35"/>
      <c r="H25" s="35"/>
      <c r="I25" s="58">
        <f t="shared" si="3"/>
        <v>0</v>
      </c>
      <c r="J25" s="46"/>
      <c r="K25" s="59">
        <f t="shared" si="4"/>
        <v>365</v>
      </c>
      <c r="L25" s="58">
        <f t="shared" si="5"/>
        <v>1</v>
      </c>
    </row>
    <row r="26" spans="1:12" ht="12.75">
      <c r="A26" s="31" t="s">
        <v>153</v>
      </c>
      <c r="B26" s="31" t="s">
        <v>184</v>
      </c>
      <c r="C26" s="31" t="s">
        <v>185</v>
      </c>
      <c r="D26" s="31"/>
      <c r="E26" s="31">
        <v>365</v>
      </c>
      <c r="F26" s="36"/>
      <c r="G26" s="35"/>
      <c r="H26" s="35"/>
      <c r="I26" s="58">
        <f t="shared" si="3"/>
        <v>0</v>
      </c>
      <c r="J26" s="46"/>
      <c r="K26" s="59">
        <f t="shared" si="4"/>
        <v>365</v>
      </c>
      <c r="L26" s="58">
        <f t="shared" si="5"/>
        <v>1</v>
      </c>
    </row>
    <row r="27" spans="1:12" ht="12.75">
      <c r="A27" s="31" t="s">
        <v>153</v>
      </c>
      <c r="B27" s="31" t="s">
        <v>186</v>
      </c>
      <c r="C27" s="31" t="s">
        <v>187</v>
      </c>
      <c r="D27" s="31"/>
      <c r="E27" s="31">
        <v>365</v>
      </c>
      <c r="F27" s="36"/>
      <c r="G27" s="35" t="s">
        <v>96</v>
      </c>
      <c r="H27" s="35">
        <v>3</v>
      </c>
      <c r="I27" s="58">
        <f t="shared" si="3"/>
        <v>0.00821917808219178</v>
      </c>
      <c r="J27" s="46"/>
      <c r="K27" s="59">
        <f t="shared" si="4"/>
        <v>362</v>
      </c>
      <c r="L27" s="58">
        <f t="shared" si="5"/>
        <v>0.9917808219178083</v>
      </c>
    </row>
    <row r="28" spans="1:12" ht="12.75">
      <c r="A28" s="31" t="s">
        <v>153</v>
      </c>
      <c r="B28" s="31" t="s">
        <v>188</v>
      </c>
      <c r="C28" s="31" t="s">
        <v>189</v>
      </c>
      <c r="D28" s="31"/>
      <c r="E28" s="31">
        <v>365</v>
      </c>
      <c r="F28" s="36"/>
      <c r="G28" s="35" t="s">
        <v>96</v>
      </c>
      <c r="H28" s="35">
        <v>190</v>
      </c>
      <c r="I28" s="58">
        <f t="shared" si="3"/>
        <v>0.5205479452054794</v>
      </c>
      <c r="J28" s="46"/>
      <c r="K28" s="59">
        <f t="shared" si="4"/>
        <v>175</v>
      </c>
      <c r="L28" s="58">
        <f t="shared" si="5"/>
        <v>0.4794520547945205</v>
      </c>
    </row>
    <row r="29" spans="1:12" ht="12.75">
      <c r="A29" s="34" t="s">
        <v>153</v>
      </c>
      <c r="B29" s="34" t="s">
        <v>190</v>
      </c>
      <c r="C29" s="34" t="s">
        <v>191</v>
      </c>
      <c r="D29" s="34"/>
      <c r="E29" s="34">
        <v>365</v>
      </c>
      <c r="F29" s="60"/>
      <c r="G29" s="47" t="s">
        <v>96</v>
      </c>
      <c r="H29" s="47">
        <v>16</v>
      </c>
      <c r="I29" s="61">
        <f t="shared" si="3"/>
        <v>0.043835616438356165</v>
      </c>
      <c r="J29" s="49"/>
      <c r="K29" s="62">
        <f t="shared" si="4"/>
        <v>349</v>
      </c>
      <c r="L29" s="61">
        <f t="shared" si="5"/>
        <v>0.9561643835616438</v>
      </c>
    </row>
    <row r="30" spans="1:12" ht="12.75">
      <c r="A30" s="31"/>
      <c r="B30" s="32">
        <f>COUNTA(B14:B29)</f>
        <v>16</v>
      </c>
      <c r="C30" s="55"/>
      <c r="D30" s="36"/>
      <c r="E30" s="37">
        <f>SUM(E14:E29)</f>
        <v>5478</v>
      </c>
      <c r="F30" s="39"/>
      <c r="G30" s="32">
        <f>COUNTA(G14:G29)</f>
        <v>8</v>
      </c>
      <c r="H30" s="37">
        <f>SUM(H14:H29)</f>
        <v>340</v>
      </c>
      <c r="I30" s="40">
        <f>H30/E30</f>
        <v>0.062066447608616286</v>
      </c>
      <c r="J30" s="41"/>
      <c r="K30" s="50">
        <f>E30-H30</f>
        <v>5138</v>
      </c>
      <c r="L30" s="40">
        <f>K30/E30</f>
        <v>0.9379335523913838</v>
      </c>
    </row>
    <row r="31" spans="1:12" ht="12.75">
      <c r="A31" s="31"/>
      <c r="B31" s="31"/>
      <c r="C31" s="31"/>
      <c r="D31" s="36"/>
      <c r="E31" s="52"/>
      <c r="F31" s="36"/>
      <c r="G31" s="35"/>
      <c r="H31" s="35"/>
      <c r="I31" s="58"/>
      <c r="J31" s="46"/>
      <c r="K31" s="59"/>
      <c r="L31" s="58"/>
    </row>
    <row r="32" spans="1:12" ht="12.75">
      <c r="A32" s="31" t="s">
        <v>195</v>
      </c>
      <c r="B32" s="31" t="s">
        <v>200</v>
      </c>
      <c r="C32" s="31" t="s">
        <v>201</v>
      </c>
      <c r="D32" s="31"/>
      <c r="E32" s="31">
        <v>184</v>
      </c>
      <c r="F32" s="36"/>
      <c r="G32" s="35"/>
      <c r="H32" s="35"/>
      <c r="I32" s="58">
        <f>H32/E32</f>
        <v>0</v>
      </c>
      <c r="J32" s="46"/>
      <c r="K32" s="59">
        <f>E32-H32</f>
        <v>184</v>
      </c>
      <c r="L32" s="58">
        <f>K32/E32</f>
        <v>1</v>
      </c>
    </row>
    <row r="33" spans="1:12" ht="12.75">
      <c r="A33" s="34" t="s">
        <v>195</v>
      </c>
      <c r="B33" s="34" t="s">
        <v>202</v>
      </c>
      <c r="C33" s="34" t="s">
        <v>203</v>
      </c>
      <c r="D33" s="34"/>
      <c r="E33" s="34">
        <v>184</v>
      </c>
      <c r="F33" s="60"/>
      <c r="G33" s="47"/>
      <c r="H33" s="47"/>
      <c r="I33" s="61">
        <f>H33/E33</f>
        <v>0</v>
      </c>
      <c r="J33" s="49"/>
      <c r="K33" s="62">
        <f>E33-H33</f>
        <v>184</v>
      </c>
      <c r="L33" s="61">
        <f>K33/E33</f>
        <v>1</v>
      </c>
    </row>
    <row r="34" spans="1:12" ht="12.75">
      <c r="A34" s="31"/>
      <c r="B34" s="32">
        <f>COUNTA(B32:B33)</f>
        <v>2</v>
      </c>
      <c r="C34" s="31"/>
      <c r="D34" s="36"/>
      <c r="E34" s="37">
        <f>SUM(E32:E33)</f>
        <v>368</v>
      </c>
      <c r="F34" s="39"/>
      <c r="G34" s="32">
        <f>COUNTA(G32:G33)</f>
        <v>0</v>
      </c>
      <c r="H34" s="37">
        <f>SUM(H32:H33)</f>
        <v>0</v>
      </c>
      <c r="I34" s="40">
        <f>H34/E34</f>
        <v>0</v>
      </c>
      <c r="J34" s="41"/>
      <c r="K34" s="50">
        <f>E34-H34</f>
        <v>368</v>
      </c>
      <c r="L34" s="40">
        <f>K34/E34</f>
        <v>1</v>
      </c>
    </row>
    <row r="35" spans="1:12" ht="12.75">
      <c r="A35" s="42"/>
      <c r="B35" s="42"/>
      <c r="C35" s="42"/>
      <c r="D35" s="36"/>
      <c r="F35" s="36"/>
      <c r="G35" s="35"/>
      <c r="H35" s="35"/>
      <c r="I35" s="35"/>
      <c r="J35" s="35"/>
      <c r="K35" s="35"/>
      <c r="L35" s="35"/>
    </row>
    <row r="36" spans="1:12" ht="12.75">
      <c r="A36" s="37" t="s">
        <v>107</v>
      </c>
      <c r="B36" s="73">
        <f>B12+B30+B34</f>
        <v>27</v>
      </c>
      <c r="C36" s="74"/>
      <c r="D36" s="53"/>
      <c r="E36" s="73">
        <f>E12+E30+E34</f>
        <v>8585</v>
      </c>
      <c r="F36" s="53"/>
      <c r="G36" s="73">
        <f>G12+G30+G34</f>
        <v>10</v>
      </c>
      <c r="H36" s="73">
        <f>H12+H30+H34</f>
        <v>342</v>
      </c>
      <c r="I36" s="40">
        <f>H36/E36</f>
        <v>0.039836924868957485</v>
      </c>
      <c r="J36" s="41"/>
      <c r="K36" s="50">
        <f>E36-H36</f>
        <v>8243</v>
      </c>
      <c r="L36" s="40">
        <f>K36/E36</f>
        <v>0.9601630751310425</v>
      </c>
    </row>
    <row r="37" spans="7:8" ht="12.75">
      <c r="G37" s="38"/>
      <c r="H37" s="38"/>
    </row>
    <row r="38" spans="2:8" ht="12.75">
      <c r="B38" s="57"/>
      <c r="C38" s="91"/>
      <c r="D38" s="92"/>
      <c r="E38" s="109"/>
      <c r="F38" s="110"/>
      <c r="G38" s="110"/>
      <c r="H38" s="124"/>
    </row>
    <row r="39" spans="2:8" ht="12.75">
      <c r="B39" s="94"/>
      <c r="C39" s="95" t="s">
        <v>213</v>
      </c>
      <c r="D39" s="96"/>
      <c r="E39" s="108"/>
      <c r="F39" s="112"/>
      <c r="G39" s="112"/>
      <c r="H39" s="125"/>
    </row>
    <row r="40" spans="2:8" ht="12.75">
      <c r="B40" s="117"/>
      <c r="C40" s="95" t="s">
        <v>215</v>
      </c>
      <c r="D40" s="96"/>
      <c r="E40" s="108"/>
      <c r="F40" s="112"/>
      <c r="G40" s="112"/>
      <c r="H40" s="125"/>
    </row>
    <row r="41" spans="2:8" ht="12.75">
      <c r="B41" s="117"/>
      <c r="C41" s="95" t="s">
        <v>214</v>
      </c>
      <c r="D41" s="116"/>
      <c r="E41" s="119"/>
      <c r="F41" s="112"/>
      <c r="G41" s="112"/>
      <c r="H41" s="125"/>
    </row>
    <row r="42" spans="2:8" ht="12.75">
      <c r="B42" s="97"/>
      <c r="C42" s="118"/>
      <c r="D42" s="98"/>
      <c r="E42" s="123"/>
      <c r="F42" s="114"/>
      <c r="G42" s="114"/>
      <c r="H42" s="126"/>
    </row>
  </sheetData>
  <sheetProtection/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Georgia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Georgia 2009 Swimming Season Update</dc:title>
  <dc:subject>This fact sheet summarizes beach monitoring and notification data submitted to EPA by the State of Georgia for the 2009.</dc:subject>
  <dc:creator>US EPA Beaches</dc:creator>
  <cp:keywords>georgia,2009,beach,beaches,swimming,monitor,monitoring,pollution</cp:keywords>
  <dc:description/>
  <cp:lastModifiedBy>Page, Alison</cp:lastModifiedBy>
  <cp:lastPrinted>2010-06-02T15:30:38Z</cp:lastPrinted>
  <dcterms:created xsi:type="dcterms:W3CDTF">2006-12-12T20:37:17Z</dcterms:created>
  <dcterms:modified xsi:type="dcterms:W3CDTF">2010-06-24T18:58:38Z</dcterms:modified>
  <cp:category/>
  <cp:version/>
  <cp:contentType/>
  <cp:contentStatus/>
</cp:coreProperties>
</file>