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225" windowWidth="19035" windowHeight="5385" activeTab="0"/>
  </bookViews>
  <sheets>
    <sheet name="Summary" sheetId="1" r:id="rId1"/>
    <sheet name="Attributes" sheetId="2" r:id="rId2"/>
    <sheet name="Monitoring" sheetId="3" r:id="rId3"/>
    <sheet name="Pollution Sources" sheetId="4" r:id="rId4"/>
    <sheet name="2009 Actions" sheetId="5" r:id="rId5"/>
    <sheet name="Action Durations" sheetId="6" r:id="rId6"/>
    <sheet name="Beach Days" sheetId="7" r:id="rId7"/>
  </sheets>
  <definedNames>
    <definedName name="_xlnm.Print_Area" localSheetId="4">'2009 Actions'!$A$1:$J$24</definedName>
    <definedName name="_xlnm.Print_Area" localSheetId="5">'Action Durations'!$A$1:$K$10</definedName>
    <definedName name="_xlnm.Print_Area" localSheetId="1">'Attributes'!$A$1:$J$26</definedName>
    <definedName name="_xlnm.Print_Area" localSheetId="6">'Beach Days'!$A$1:$L$26</definedName>
    <definedName name="_xlnm.Print_Area" localSheetId="2">'Monitoring'!$A$1:$I$27</definedName>
    <definedName name="_xlnm.Print_Area" localSheetId="3">'Pollution Sources'!$A$1:$R$44</definedName>
    <definedName name="_xlnm.Print_Area" localSheetId="0">'Summary'!$A$1:$W$12</definedName>
    <definedName name="_xlnm.Print_Titles" localSheetId="4">'2009 Actions'!$1:$1</definedName>
    <definedName name="_xlnm.Print_Titles" localSheetId="5">'Action Durations'!$1:$2</definedName>
    <definedName name="_xlnm.Print_Titles" localSheetId="1">'Attributes'!$1:$2</definedName>
    <definedName name="_xlnm.Print_Titles" localSheetId="6">'Beach Days'!$1:$2</definedName>
    <definedName name="_xlnm.Print_Titles" localSheetId="2">'Monitoring'!$1:$1</definedName>
    <definedName name="_xlnm.Print_Titles" localSheetId="3">'Pollution Sources'!$1:$2</definedName>
    <definedName name="_xlnm.Print_Titles" localSheetId="0">'Summary'!$1:$2</definedName>
  </definedNames>
  <calcPr fullCalcOnLoad="1"/>
</workbook>
</file>

<file path=xl/sharedStrings.xml><?xml version="1.0" encoding="utf-8"?>
<sst xmlns="http://schemas.openxmlformats.org/spreadsheetml/2006/main" count="715" uniqueCount="172">
  <si>
    <t>* POLLUTION SOURCES COLUMN HEADINGS</t>
  </si>
  <si>
    <t xml:space="preserve">RUNOFF: </t>
  </si>
  <si>
    <t>Non-storm related, dryweather runoff</t>
  </si>
  <si>
    <t xml:space="preserve">STORM: </t>
  </si>
  <si>
    <t>Storm related, wet-weather runoff</t>
  </si>
  <si>
    <t xml:space="preserve">AGRICULTURAL: </t>
  </si>
  <si>
    <t xml:space="preserve">BOAT: </t>
  </si>
  <si>
    <t xml:space="preserve">CAFO: </t>
  </si>
  <si>
    <t>Concentrated animal feeding operation</t>
  </si>
  <si>
    <t xml:space="preserve">CSO: </t>
  </si>
  <si>
    <t xml:space="preserve">SSO: </t>
  </si>
  <si>
    <t xml:space="preserve">POTW: </t>
  </si>
  <si>
    <t>Pubicly-owned treatment works</t>
  </si>
  <si>
    <t xml:space="preserve">SEWER LINE: </t>
  </si>
  <si>
    <t>Sewer line leak, blockage, or break</t>
  </si>
  <si>
    <t xml:space="preserve">SEPTIC: </t>
  </si>
  <si>
    <t xml:space="preserve">WILDLIFE: </t>
  </si>
  <si>
    <t>Wildlife pollution</t>
  </si>
  <si>
    <t xml:space="preserve">OTHER: </t>
  </si>
  <si>
    <t>Other source known but not listed above</t>
  </si>
  <si>
    <t xml:space="preserve">UNKNOWN: </t>
  </si>
  <si>
    <t>Source exists but unidentified</t>
  </si>
  <si>
    <r>
      <t xml:space="preserve">   Note</t>
    </r>
    <r>
      <rPr>
        <b/>
        <sz val="8"/>
        <rFont val="Arial"/>
        <family val="2"/>
      </rPr>
      <t>: The pollution source categories allow states to document</t>
    </r>
  </si>
  <si>
    <t xml:space="preserve">              real and possible sources of pollution that impact a beach.</t>
  </si>
  <si>
    <t>Totals:</t>
  </si>
  <si>
    <t>Beaches with Actions</t>
  </si>
  <si>
    <t>Beach Actions Sorted by Duration</t>
  </si>
  <si>
    <t>Beach Days</t>
  </si>
  <si>
    <t>No. of beaches</t>
  </si>
  <si>
    <t>No. of beaches monitored during swimming season</t>
  </si>
  <si>
    <t>Percent of beaches monitored during swimming season</t>
  </si>
  <si>
    <t>No. of monitored beaches with actions</t>
  </si>
  <si>
    <t>No. of monitored beaches without actions</t>
  </si>
  <si>
    <t>Percent of monitored beaches affected by a beach action</t>
  </si>
  <si>
    <t>Percent of monitored beaches not affected by a beach action</t>
  </si>
  <si>
    <t>No. of beach actions</t>
  </si>
  <si>
    <t>No. of actions of 1 day duration</t>
  </si>
  <si>
    <t>No. of actions of 2 day duration</t>
  </si>
  <si>
    <t>No. of actions of 3 - 7 day duration</t>
  </si>
  <si>
    <t>No. of actions of 8 - 30 day duration</t>
  </si>
  <si>
    <t>No. of actions greater than 30 day duration</t>
  </si>
  <si>
    <t>No. of beach days (monitored beaches)</t>
  </si>
  <si>
    <t>No. of days under a beach action (monitored beaches)</t>
  </si>
  <si>
    <t>No. of days not under a beach action (monitored beaches)</t>
  </si>
  <si>
    <t>Beach Name</t>
  </si>
  <si>
    <t xml:space="preserve">COUNTY </t>
  </si>
  <si>
    <t xml:space="preserve">BEACH ID </t>
  </si>
  <si>
    <t xml:space="preserve">BEACH NAME </t>
  </si>
  <si>
    <t xml:space="preserve">SWIM SEASON LENGTH </t>
  </si>
  <si>
    <t xml:space="preserve">SWIM SEASON LENGTH UNITS </t>
  </si>
  <si>
    <t xml:space="preserve">SWIM SEASON MONITOR FREQ </t>
  </si>
  <si>
    <t xml:space="preserve">SWIM SEASON MONITOR FREQ UNITS </t>
  </si>
  <si>
    <t xml:space="preserve">ACTION TYPE </t>
  </si>
  <si>
    <t>OTHER</t>
  </si>
  <si>
    <t>County</t>
  </si>
  <si>
    <t>Beach ID</t>
  </si>
  <si>
    <t>No. of days under a beach action</t>
  </si>
  <si>
    <t>Percent days under a beach action</t>
  </si>
  <si>
    <t>No. of days not under a beach action</t>
  </si>
  <si>
    <t>Percent days not under a beach action</t>
  </si>
  <si>
    <t>How many beaches</t>
  </si>
  <si>
    <t>were monitored?</t>
  </si>
  <si>
    <t xml:space="preserve">    How many beaches had actions?</t>
  </si>
  <si>
    <t>were beaches under an action?</t>
  </si>
  <si>
    <t xml:space="preserve">                      How many actions were there</t>
  </si>
  <si>
    <t xml:space="preserve">                         and how long were they?</t>
  </si>
  <si>
    <t xml:space="preserve">    KEY QUESTIONS:</t>
  </si>
  <si>
    <t>What portion of the swimming season</t>
  </si>
  <si>
    <t>No. of days under an action</t>
  </si>
  <si>
    <t xml:space="preserve">OFF SEASON MONITOR FREQ UNITS </t>
  </si>
  <si>
    <t xml:space="preserve">OFF SEASON MONITOR FREQ </t>
  </si>
  <si>
    <t>SSO</t>
  </si>
  <si>
    <t xml:space="preserve">BEACH TIER RANK </t>
  </si>
  <si>
    <t xml:space="preserve">ACTION START DATE/TIME </t>
  </si>
  <si>
    <t xml:space="preserve">ACTION DURATION (DAYS) </t>
  </si>
  <si>
    <t xml:space="preserve">BEACH ACCESSIBILITY </t>
  </si>
  <si>
    <t>START LATITUDE</t>
  </si>
  <si>
    <t>START LONGITUDE</t>
  </si>
  <si>
    <t>END LATITUDE</t>
  </si>
  <si>
    <t>END LONGITUDE</t>
  </si>
  <si>
    <t>BEACH ACT BEACH?</t>
  </si>
  <si>
    <t>SEPTIC</t>
  </si>
  <si>
    <t>SEWER LINE</t>
  </si>
  <si>
    <t>WILDLIFE</t>
  </si>
  <si>
    <t>UNKNOWN</t>
  </si>
  <si>
    <t xml:space="preserve">ACTION END DATE/TIME </t>
  </si>
  <si>
    <t>Swim Season Actions Sorted by Duration</t>
  </si>
  <si>
    <t>Monitored Beaches with Actions During Swim Season</t>
  </si>
  <si>
    <t>Monitored Beaches</t>
  </si>
  <si>
    <t>POLL. SOURCES INVESTI-GATED?</t>
  </si>
  <si>
    <t>POLL. SOURCES FOUND?</t>
  </si>
  <si>
    <t>No. of beach days</t>
  </si>
  <si>
    <t>Under a Beach Action</t>
  </si>
  <si>
    <t xml:space="preserve">ACTION REASON(S) </t>
  </si>
  <si>
    <t>ACTION INDICATOR(S)</t>
  </si>
  <si>
    <t>ACTION SOURCE(S)</t>
  </si>
  <si>
    <t>Yes</t>
  </si>
  <si>
    <t>BEACH BOUNDARIES ENTERED?</t>
  </si>
  <si>
    <t>STORM</t>
  </si>
  <si>
    <t>ELEV_BACT</t>
  </si>
  <si>
    <t>Not Under an Action</t>
  </si>
  <si>
    <t>Agricultural runoff</t>
  </si>
  <si>
    <t>Boat discharge</t>
  </si>
  <si>
    <t>Septic system leakage</t>
  </si>
  <si>
    <t>TOTALS:</t>
  </si>
  <si>
    <t>BEACH Act Beaches</t>
  </si>
  <si>
    <t>Combined sewer overflow</t>
  </si>
  <si>
    <t>Sanitary sewer overflow</t>
  </si>
  <si>
    <t>MONITORED BEACHES</t>
  </si>
  <si>
    <t>RUNOFF</t>
  </si>
  <si>
    <t>BOAT</t>
  </si>
  <si>
    <t>CAFO</t>
  </si>
  <si>
    <t>CSO</t>
  </si>
  <si>
    <t>POTW</t>
  </si>
  <si>
    <t>POSSIBLE POLLUTION SOURCES*</t>
  </si>
  <si>
    <t>AGRICUL-TURAL</t>
  </si>
  <si>
    <t>Total</t>
  </si>
  <si>
    <t>Beaches:</t>
  </si>
  <si>
    <t>Monitored</t>
  </si>
  <si>
    <t>PER_WEEK</t>
  </si>
  <si>
    <t>SUSSEX</t>
  </si>
  <si>
    <t>DE096533</t>
  </si>
  <si>
    <t>Atlantic Beach Near Gordons Pond</t>
  </si>
  <si>
    <t>DE237526</t>
  </si>
  <si>
    <t>Bethany Beach</t>
  </si>
  <si>
    <t>DE955133</t>
  </si>
  <si>
    <t>Broadkill Beach</t>
  </si>
  <si>
    <t>DE578127</t>
  </si>
  <si>
    <t>Cape Henlopen Beach</t>
  </si>
  <si>
    <t>DE842777</t>
  </si>
  <si>
    <t>Delaware/Maryland Line Beach</t>
  </si>
  <si>
    <t>Dewey Beach-Dagsworthy Street</t>
  </si>
  <si>
    <t>Dewey Beach-Swedes Street</t>
  </si>
  <si>
    <t>DE481609</t>
  </si>
  <si>
    <t>Fenwick Island State Park Beach</t>
  </si>
  <si>
    <t>DE467890</t>
  </si>
  <si>
    <t>Holts Landing Beach</t>
  </si>
  <si>
    <t>DE772723</t>
  </si>
  <si>
    <t>Lewes Beach North</t>
  </si>
  <si>
    <t>DE772724</t>
  </si>
  <si>
    <t>Lewes Beach South</t>
  </si>
  <si>
    <t>DE486372</t>
  </si>
  <si>
    <t>North Indian River Inlet Beach</t>
  </si>
  <si>
    <t>DE467892</t>
  </si>
  <si>
    <t>Prime Hook Beach</t>
  </si>
  <si>
    <t>DE133780</t>
  </si>
  <si>
    <t>Rehoboth-Queen St Beach</t>
  </si>
  <si>
    <t>DE133781</t>
  </si>
  <si>
    <t>Rehoboth-Rehoboth Ave Beach</t>
  </si>
  <si>
    <t>DE133779</t>
  </si>
  <si>
    <t>Rehoboth-Virginia Ave Beach</t>
  </si>
  <si>
    <t>DE785659</t>
  </si>
  <si>
    <t>Slaughter Beach</t>
  </si>
  <si>
    <t>DE177694</t>
  </si>
  <si>
    <t>South Bethany Beach</t>
  </si>
  <si>
    <t>DE002369</t>
  </si>
  <si>
    <t>South Indian River Inlet Beach</t>
  </si>
  <si>
    <t>DE367093</t>
  </si>
  <si>
    <t>DE874305</t>
  </si>
  <si>
    <t>Tower Road-Ocean Beach</t>
  </si>
  <si>
    <t>WEEKS</t>
  </si>
  <si>
    <t>Holt's Landing</t>
  </si>
  <si>
    <t>Rain Advisory</t>
  </si>
  <si>
    <t>ENTERO</t>
  </si>
  <si>
    <t>?</t>
  </si>
  <si>
    <t>Public/Public</t>
  </si>
  <si>
    <t>Tower Road-Bayside</t>
  </si>
  <si>
    <t>DAYS</t>
  </si>
  <si>
    <t>Contamination Advisory</t>
  </si>
  <si>
    <t>Beach action in 2009?</t>
  </si>
  <si>
    <t xml:space="preserve"> = Advisory overlaps another advisory. EPA's policy is not to double count advisory days in this report. An adjusted Action Duration  total will be used in the summary statistics.</t>
  </si>
  <si>
    <t>ADJUSTED TOTALS: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</si>
</sst>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m/d/yy"/>
    <numFmt numFmtId="166" formatCode="[$-409]dddd\,\ mmmm\ dd\,\ yyyy"/>
    <numFmt numFmtId="167" formatCode="[$-409]m/d/yy\ h:mm\ AM/PM;@"/>
    <numFmt numFmtId="168" formatCode="m/d/yy\ h:mm;@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;[Red]0.00"/>
    <numFmt numFmtId="174" formatCode="0.0"/>
  </numFmts>
  <fonts count="5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i/>
      <sz val="7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b/>
      <sz val="8"/>
      <color indexed="9"/>
      <name val="Arial"/>
      <family val="2"/>
    </font>
    <font>
      <b/>
      <sz val="7"/>
      <color indexed="9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b/>
      <i/>
      <sz val="8"/>
      <name val="Arial"/>
      <family val="2"/>
    </font>
    <font>
      <b/>
      <sz val="14"/>
      <name val="Arial"/>
      <family val="2"/>
    </font>
    <font>
      <sz val="7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wrapText="1"/>
    </xf>
    <xf numFmtId="0" fontId="0" fillId="33" borderId="10" xfId="0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6" fillId="0" borderId="0" xfId="0" applyFont="1" applyFill="1" applyAlignment="1">
      <alignment/>
    </xf>
    <xf numFmtId="0" fontId="5" fillId="0" borderId="10" xfId="0" applyNumberFormat="1" applyFont="1" applyFill="1" applyBorder="1" applyAlignment="1">
      <alignment horizontal="center" wrapText="1"/>
    </xf>
    <xf numFmtId="3" fontId="5" fillId="0" borderId="10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33" borderId="12" xfId="0" applyFill="1" applyBorder="1" applyAlignment="1">
      <alignment/>
    </xf>
    <xf numFmtId="3" fontId="0" fillId="0" borderId="0" xfId="0" applyNumberFormat="1" applyFill="1" applyAlignment="1">
      <alignment/>
    </xf>
    <xf numFmtId="0" fontId="8" fillId="0" borderId="0" xfId="0" applyFont="1" applyFill="1" applyAlignment="1">
      <alignment/>
    </xf>
    <xf numFmtId="0" fontId="0" fillId="33" borderId="13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 wrapText="1"/>
    </xf>
    <xf numFmtId="167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 wrapText="1"/>
    </xf>
    <xf numFmtId="3" fontId="0" fillId="0" borderId="0" xfId="0" applyNumberForma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1" fontId="5" fillId="0" borderId="0" xfId="0" applyNumberFormat="1" applyFont="1" applyFill="1" applyAlignment="1">
      <alignment horizontal="center" vertical="center"/>
    </xf>
    <xf numFmtId="3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7" xfId="0" applyFill="1" applyBorder="1" applyAlignment="1">
      <alignment/>
    </xf>
    <xf numFmtId="0" fontId="2" fillId="34" borderId="0" xfId="0" applyFont="1" applyFill="1" applyBorder="1" applyAlignment="1">
      <alignment horizontal="right"/>
    </xf>
    <xf numFmtId="0" fontId="2" fillId="34" borderId="0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3" xfId="0" applyFill="1" applyBorder="1" applyAlignment="1">
      <alignment/>
    </xf>
    <xf numFmtId="0" fontId="14" fillId="34" borderId="16" xfId="0" applyFont="1" applyFill="1" applyBorder="1" applyAlignment="1">
      <alignment horizontal="left"/>
    </xf>
    <xf numFmtId="0" fontId="1" fillId="34" borderId="16" xfId="0" applyFont="1" applyFill="1" applyBorder="1" applyAlignment="1">
      <alignment horizontal="left"/>
    </xf>
    <xf numFmtId="0" fontId="9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6" fillId="0" borderId="0" xfId="0" applyFont="1" applyFill="1" applyAlignment="1">
      <alignment horizontal="center" wrapText="1"/>
    </xf>
    <xf numFmtId="167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1" fontId="6" fillId="0" borderId="18" xfId="0" applyNumberFormat="1" applyFont="1" applyFill="1" applyBorder="1" applyAlignment="1" quotePrefix="1">
      <alignment horizontal="center" vertical="center"/>
    </xf>
    <xf numFmtId="3" fontId="6" fillId="0" borderId="18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164" fontId="6" fillId="0" borderId="18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1" fontId="6" fillId="0" borderId="18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right"/>
    </xf>
    <xf numFmtId="0" fontId="2" fillId="34" borderId="10" xfId="0" applyFont="1" applyFill="1" applyBorder="1" applyAlignment="1">
      <alignment/>
    </xf>
    <xf numFmtId="167" fontId="5" fillId="0" borderId="0" xfId="0" applyNumberFormat="1" applyFont="1" applyBorder="1" applyAlignment="1">
      <alignment horizontal="center" wrapText="1"/>
    </xf>
    <xf numFmtId="3" fontId="5" fillId="0" borderId="0" xfId="0" applyNumberFormat="1" applyFont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16" fillId="0" borderId="0" xfId="0" applyFont="1" applyBorder="1" applyAlignment="1">
      <alignment horizontal="center" vertical="center" wrapText="1"/>
    </xf>
    <xf numFmtId="14" fontId="16" fillId="0" borderId="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35" borderId="0" xfId="0" applyFont="1" applyFill="1" applyBorder="1" applyAlignment="1">
      <alignment horizontal="center" vertical="center" wrapText="1"/>
    </xf>
    <xf numFmtId="14" fontId="16" fillId="35" borderId="0" xfId="0" applyNumberFormat="1" applyFont="1" applyFill="1" applyBorder="1" applyAlignment="1">
      <alignment horizontal="center" vertical="center" wrapText="1"/>
    </xf>
    <xf numFmtId="0" fontId="0" fillId="35" borderId="0" xfId="0" applyFill="1" applyBorder="1" applyAlignment="1">
      <alignment/>
    </xf>
    <xf numFmtId="0" fontId="2" fillId="0" borderId="0" xfId="0" applyFont="1" applyFill="1" applyBorder="1" applyAlignment="1" quotePrefix="1">
      <alignment/>
    </xf>
    <xf numFmtId="0" fontId="16" fillId="0" borderId="0" xfId="0" applyFont="1" applyFill="1" applyBorder="1" applyAlignment="1">
      <alignment horizontal="center" vertical="center" wrapText="1"/>
    </xf>
    <xf numFmtId="14" fontId="16" fillId="0" borderId="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14" fontId="16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4" fontId="10" fillId="36" borderId="0" xfId="0" applyNumberFormat="1" applyFont="1" applyFill="1" applyBorder="1" applyAlignment="1">
      <alignment horizontal="center" vertical="center" wrapText="1"/>
    </xf>
    <xf numFmtId="0" fontId="10" fillId="36" borderId="0" xfId="0" applyFont="1" applyFill="1" applyAlignment="1">
      <alignment horizontal="center" vertical="center"/>
    </xf>
    <xf numFmtId="0" fontId="0" fillId="36" borderId="0" xfId="0" applyFill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0" fillId="36" borderId="0" xfId="0" applyFont="1" applyFill="1" applyAlignment="1">
      <alignment horizontal="center"/>
    </xf>
    <xf numFmtId="0" fontId="13" fillId="36" borderId="0" xfId="0" applyFont="1" applyFill="1" applyAlignment="1">
      <alignment horizontal="center"/>
    </xf>
    <xf numFmtId="0" fontId="10" fillId="36" borderId="0" xfId="0" applyFont="1" applyFill="1" applyBorder="1" applyAlignment="1">
      <alignment horizontal="center" wrapText="1"/>
    </xf>
    <xf numFmtId="0" fontId="12" fillId="36" borderId="0" xfId="0" applyFont="1" applyFill="1" applyBorder="1" applyAlignment="1">
      <alignment horizontal="center"/>
    </xf>
    <xf numFmtId="14" fontId="11" fillId="36" borderId="0" xfId="0" applyNumberFormat="1" applyFont="1" applyFill="1" applyBorder="1" applyAlignment="1">
      <alignment horizontal="center"/>
    </xf>
    <xf numFmtId="14" fontId="11" fillId="36" borderId="0" xfId="0" applyNumberFormat="1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"/>
  <sheetViews>
    <sheetView tabSelected="1" zoomScalePageLayoutView="0" workbookViewId="0" topLeftCell="A1">
      <selection activeCell="L3" sqref="L3"/>
    </sheetView>
  </sheetViews>
  <sheetFormatPr defaultColWidth="9.140625" defaultRowHeight="12.75"/>
  <cols>
    <col min="1" max="1" width="11.8515625" style="6" customWidth="1"/>
    <col min="2" max="2" width="0.5625" style="6" customWidth="1"/>
    <col min="3" max="5" width="8.28125" style="6" customWidth="1"/>
    <col min="6" max="6" width="0.5625" style="6" customWidth="1"/>
    <col min="7" max="10" width="8.28125" style="6" customWidth="1"/>
    <col min="11" max="11" width="0.5625" style="6" customWidth="1"/>
    <col min="12" max="17" width="8.28125" style="6" customWidth="1"/>
    <col min="18" max="18" width="0.5625" style="6" customWidth="1"/>
    <col min="19" max="16384" width="9.140625" style="6" customWidth="1"/>
  </cols>
  <sheetData>
    <row r="1" spans="1:23" ht="12.75">
      <c r="A1" s="11"/>
      <c r="B1" s="11"/>
      <c r="C1" s="107" t="s">
        <v>105</v>
      </c>
      <c r="D1" s="108"/>
      <c r="E1" s="108"/>
      <c r="F1" s="49"/>
      <c r="G1" s="107" t="s">
        <v>25</v>
      </c>
      <c r="H1" s="107"/>
      <c r="I1" s="107"/>
      <c r="J1" s="107"/>
      <c r="K1" s="49"/>
      <c r="L1" s="107" t="s">
        <v>26</v>
      </c>
      <c r="M1" s="109"/>
      <c r="N1" s="109"/>
      <c r="O1" s="109"/>
      <c r="P1" s="109"/>
      <c r="Q1" s="109"/>
      <c r="R1" s="49"/>
      <c r="S1" s="107" t="s">
        <v>27</v>
      </c>
      <c r="T1" s="109"/>
      <c r="U1" s="109"/>
      <c r="V1" s="109"/>
      <c r="W1" s="109"/>
    </row>
    <row r="2" spans="1:23" ht="88.5" customHeight="1">
      <c r="A2" s="5" t="s">
        <v>54</v>
      </c>
      <c r="B2" s="5"/>
      <c r="C2" s="3" t="s">
        <v>28</v>
      </c>
      <c r="D2" s="3" t="s">
        <v>29</v>
      </c>
      <c r="E2" s="3" t="s">
        <v>30</v>
      </c>
      <c r="F2" s="3"/>
      <c r="G2" s="3" t="s">
        <v>31</v>
      </c>
      <c r="H2" s="3" t="s">
        <v>32</v>
      </c>
      <c r="I2" s="3" t="s">
        <v>33</v>
      </c>
      <c r="J2" s="3" t="s">
        <v>34</v>
      </c>
      <c r="K2" s="3"/>
      <c r="L2" s="12" t="s">
        <v>35</v>
      </c>
      <c r="M2" s="3" t="s">
        <v>36</v>
      </c>
      <c r="N2" s="3" t="s">
        <v>37</v>
      </c>
      <c r="O2" s="3" t="s">
        <v>38</v>
      </c>
      <c r="P2" s="3" t="s">
        <v>39</v>
      </c>
      <c r="Q2" s="3" t="s">
        <v>40</v>
      </c>
      <c r="R2" s="3"/>
      <c r="S2" s="12" t="s">
        <v>41</v>
      </c>
      <c r="T2" s="13" t="s">
        <v>42</v>
      </c>
      <c r="U2" s="3" t="s">
        <v>57</v>
      </c>
      <c r="V2" s="3" t="s">
        <v>43</v>
      </c>
      <c r="W2" s="3" t="s">
        <v>59</v>
      </c>
    </row>
    <row r="3" spans="1:23" ht="12.75">
      <c r="A3" s="86" t="s">
        <v>120</v>
      </c>
      <c r="B3" s="87"/>
      <c r="C3" s="86">
        <f>Monitoring!$B$23</f>
        <v>21</v>
      </c>
      <c r="D3" s="86">
        <f>Monitoring!$F$23</f>
        <v>21</v>
      </c>
      <c r="E3" s="88">
        <f>D3/C3</f>
        <v>1</v>
      </c>
      <c r="F3" s="89"/>
      <c r="G3" s="90">
        <f>'2009 Actions'!$B$21</f>
        <v>5</v>
      </c>
      <c r="H3" s="90">
        <f>D3-G3</f>
        <v>16</v>
      </c>
      <c r="I3" s="88">
        <f>G3/D3</f>
        <v>0.23809523809523808</v>
      </c>
      <c r="J3" s="88">
        <f>H3/D3</f>
        <v>0.7619047619047619</v>
      </c>
      <c r="K3" s="89"/>
      <c r="L3" s="89">
        <f>'Action Durations'!$D$8</f>
        <v>17</v>
      </c>
      <c r="M3" s="82">
        <f>'Action Durations'!G8</f>
        <v>0</v>
      </c>
      <c r="N3" s="82">
        <f>'Action Durations'!H8</f>
        <v>2</v>
      </c>
      <c r="O3" s="82">
        <f>'Action Durations'!I8</f>
        <v>5</v>
      </c>
      <c r="P3" s="82">
        <f>'Action Durations'!J8</f>
        <v>10</v>
      </c>
      <c r="Q3" s="82">
        <f>'Action Durations'!K8</f>
        <v>0</v>
      </c>
      <c r="R3" s="89"/>
      <c r="S3" s="83">
        <f>'Beach Days'!$E$24</f>
        <v>2982</v>
      </c>
      <c r="T3" s="83">
        <f>'Beach Days'!$H$24</f>
        <v>107</v>
      </c>
      <c r="U3" s="88">
        <f>T3/S3</f>
        <v>0.035881958417169686</v>
      </c>
      <c r="V3" s="83">
        <f>S3-T3</f>
        <v>2875</v>
      </c>
      <c r="W3" s="88">
        <f>V3/S3</f>
        <v>0.9641180415828303</v>
      </c>
    </row>
    <row r="4" spans="1:23" ht="12.75">
      <c r="A4" s="32"/>
      <c r="B4" s="32"/>
      <c r="C4" s="37">
        <f>SUM(C3:C3)</f>
        <v>21</v>
      </c>
      <c r="D4" s="37">
        <f>SUM(D3:D3)</f>
        <v>21</v>
      </c>
      <c r="E4" s="57">
        <f>D4/C4</f>
        <v>1</v>
      </c>
      <c r="F4" s="37"/>
      <c r="G4" s="37">
        <f>SUM(G3:G3)</f>
        <v>5</v>
      </c>
      <c r="H4" s="58">
        <f>D4-G4</f>
        <v>16</v>
      </c>
      <c r="I4" s="57">
        <f>G4/D4</f>
        <v>0.23809523809523808</v>
      </c>
      <c r="J4" s="57">
        <f>H4/D4</f>
        <v>0.7619047619047619</v>
      </c>
      <c r="K4" s="37"/>
      <c r="L4" s="37">
        <f aca="true" t="shared" si="0" ref="L4:Q4">SUM(L3:L3)</f>
        <v>17</v>
      </c>
      <c r="M4" s="37">
        <f t="shared" si="0"/>
        <v>0</v>
      </c>
      <c r="N4" s="37">
        <f t="shared" si="0"/>
        <v>2</v>
      </c>
      <c r="O4" s="37">
        <f t="shared" si="0"/>
        <v>5</v>
      </c>
      <c r="P4" s="37">
        <f t="shared" si="0"/>
        <v>10</v>
      </c>
      <c r="Q4" s="37">
        <f t="shared" si="0"/>
        <v>0</v>
      </c>
      <c r="R4" s="37"/>
      <c r="S4" s="59">
        <f>SUM(S3:S3)</f>
        <v>2982</v>
      </c>
      <c r="T4" s="59">
        <f>SUM(T3:T3)</f>
        <v>107</v>
      </c>
      <c r="U4" s="36">
        <f>T4/S4</f>
        <v>0.035881958417169686</v>
      </c>
      <c r="V4" s="46">
        <f>S4-T4</f>
        <v>2875</v>
      </c>
      <c r="W4" s="36">
        <f>V4/S4</f>
        <v>0.9641180415828303</v>
      </c>
    </row>
    <row r="5" ht="12.75">
      <c r="T5" s="16"/>
    </row>
    <row r="6" ht="12.75">
      <c r="T6" s="16"/>
    </row>
    <row r="7" ht="12.75">
      <c r="T7" s="16"/>
    </row>
    <row r="8" spans="1:20" ht="12.75">
      <c r="A8" s="17" t="s">
        <v>66</v>
      </c>
      <c r="T8" s="16"/>
    </row>
    <row r="9" ht="12.75">
      <c r="T9" s="16"/>
    </row>
    <row r="10" spans="3:23" ht="12.75">
      <c r="C10" s="15"/>
      <c r="D10" s="4"/>
      <c r="E10" s="18"/>
      <c r="G10" s="15"/>
      <c r="H10" s="4"/>
      <c r="I10" s="4"/>
      <c r="J10" s="18"/>
      <c r="L10" s="15"/>
      <c r="M10" s="4"/>
      <c r="N10" s="4"/>
      <c r="O10" s="4"/>
      <c r="P10" s="4"/>
      <c r="Q10" s="18"/>
      <c r="S10" s="15"/>
      <c r="T10" s="4"/>
      <c r="U10" s="4"/>
      <c r="V10" s="4"/>
      <c r="W10" s="18"/>
    </row>
    <row r="11" spans="4:21" ht="12.75">
      <c r="D11" s="14" t="s">
        <v>60</v>
      </c>
      <c r="G11" s="6" t="s">
        <v>62</v>
      </c>
      <c r="L11" s="6" t="s">
        <v>64</v>
      </c>
      <c r="U11" s="14" t="s">
        <v>67</v>
      </c>
    </row>
    <row r="12" spans="4:21" ht="12.75">
      <c r="D12" s="7" t="s">
        <v>61</v>
      </c>
      <c r="L12" s="6" t="s">
        <v>65</v>
      </c>
      <c r="U12" s="14" t="s">
        <v>63</v>
      </c>
    </row>
  </sheetData>
  <sheetProtection/>
  <mergeCells count="4">
    <mergeCell ref="C1:E1"/>
    <mergeCell ref="G1:J1"/>
    <mergeCell ref="L1:Q1"/>
    <mergeCell ref="S1:W1"/>
  </mergeCells>
  <printOptions gridLines="1" horizontalCentered="1"/>
  <pageMargins left="0.25" right="0.25" top="1.5" bottom="0.75" header="0.5" footer="0.5"/>
  <pageSetup horizontalDpi="600" verticalDpi="600" orientation="landscape" scale="80" r:id="rId1"/>
  <headerFooter alignWithMargins="0">
    <oddHeader>&amp;C&amp;"Arial,Bold"&amp;16 2009 Swimming Season
Delaware Summary</oddHeader>
    <oddFooter>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4.28125" style="40" customWidth="1"/>
    <col min="2" max="2" width="7.7109375" style="40" customWidth="1"/>
    <col min="3" max="3" width="33.00390625" style="40" customWidth="1"/>
    <col min="4" max="4" width="9.28125" style="40" customWidth="1"/>
    <col min="5" max="5" width="12.57421875" style="40" customWidth="1"/>
    <col min="6" max="6" width="8.28125" style="40" customWidth="1"/>
    <col min="7" max="10" width="9.7109375" style="40" customWidth="1"/>
    <col min="11" max="16384" width="9.140625" style="2" customWidth="1"/>
  </cols>
  <sheetData>
    <row r="1" spans="7:10" ht="15" customHeight="1">
      <c r="G1" s="110" t="s">
        <v>97</v>
      </c>
      <c r="H1" s="110"/>
      <c r="I1" s="110"/>
      <c r="J1" s="110"/>
    </row>
    <row r="2" spans="1:10" ht="33.75" customHeight="1">
      <c r="A2" s="3" t="s">
        <v>45</v>
      </c>
      <c r="B2" s="3" t="s">
        <v>46</v>
      </c>
      <c r="C2" s="3" t="s">
        <v>47</v>
      </c>
      <c r="D2" s="3" t="s">
        <v>80</v>
      </c>
      <c r="E2" s="3" t="s">
        <v>75</v>
      </c>
      <c r="F2" s="3" t="s">
        <v>72</v>
      </c>
      <c r="G2" s="3" t="s">
        <v>76</v>
      </c>
      <c r="H2" s="3" t="s">
        <v>77</v>
      </c>
      <c r="I2" s="3" t="s">
        <v>78</v>
      </c>
      <c r="J2" s="3" t="s">
        <v>79</v>
      </c>
    </row>
    <row r="3" spans="1:10" ht="12.75" customHeight="1">
      <c r="A3" s="27" t="s">
        <v>120</v>
      </c>
      <c r="B3" s="27" t="s">
        <v>121</v>
      </c>
      <c r="C3" s="27" t="s">
        <v>122</v>
      </c>
      <c r="D3" s="27"/>
      <c r="E3" s="27"/>
      <c r="F3" s="27"/>
      <c r="G3" s="27" t="s">
        <v>96</v>
      </c>
      <c r="H3" s="27" t="s">
        <v>96</v>
      </c>
      <c r="I3" s="27" t="s">
        <v>96</v>
      </c>
      <c r="J3" s="27" t="s">
        <v>96</v>
      </c>
    </row>
    <row r="4" spans="1:10" ht="12.75" customHeight="1">
      <c r="A4" s="27" t="s">
        <v>120</v>
      </c>
      <c r="B4" s="27" t="s">
        <v>123</v>
      </c>
      <c r="C4" s="27" t="s">
        <v>124</v>
      </c>
      <c r="D4" s="27"/>
      <c r="E4" s="27"/>
      <c r="F4" s="27"/>
      <c r="G4" s="27" t="s">
        <v>96</v>
      </c>
      <c r="H4" s="27" t="s">
        <v>96</v>
      </c>
      <c r="I4" s="27" t="s">
        <v>96</v>
      </c>
      <c r="J4" s="27" t="s">
        <v>96</v>
      </c>
    </row>
    <row r="5" spans="1:10" ht="12.75" customHeight="1">
      <c r="A5" s="27" t="s">
        <v>120</v>
      </c>
      <c r="B5" s="27" t="s">
        <v>125</v>
      </c>
      <c r="C5" s="27" t="s">
        <v>126</v>
      </c>
      <c r="D5" s="96" t="s">
        <v>96</v>
      </c>
      <c r="E5" s="96" t="s">
        <v>165</v>
      </c>
      <c r="F5" s="96">
        <v>2</v>
      </c>
      <c r="G5" s="27" t="s">
        <v>96</v>
      </c>
      <c r="H5" s="27" t="s">
        <v>96</v>
      </c>
      <c r="I5" s="27" t="s">
        <v>96</v>
      </c>
      <c r="J5" s="27" t="s">
        <v>96</v>
      </c>
    </row>
    <row r="6" spans="1:10" ht="12.75" customHeight="1">
      <c r="A6" s="27" t="s">
        <v>120</v>
      </c>
      <c r="B6" s="27" t="s">
        <v>127</v>
      </c>
      <c r="C6" s="27" t="s">
        <v>128</v>
      </c>
      <c r="D6" s="27"/>
      <c r="E6" s="27"/>
      <c r="F6" s="27"/>
      <c r="G6" s="27" t="s">
        <v>96</v>
      </c>
      <c r="H6" s="27" t="s">
        <v>96</v>
      </c>
      <c r="I6" s="27" t="s">
        <v>96</v>
      </c>
      <c r="J6" s="27" t="s">
        <v>96</v>
      </c>
    </row>
    <row r="7" spans="1:10" ht="12.75" customHeight="1">
      <c r="A7" s="27" t="s">
        <v>120</v>
      </c>
      <c r="B7" s="27" t="s">
        <v>129</v>
      </c>
      <c r="C7" s="27" t="s">
        <v>130</v>
      </c>
      <c r="D7" s="27"/>
      <c r="E7" s="27"/>
      <c r="F7" s="27"/>
      <c r="G7" s="27" t="s">
        <v>96</v>
      </c>
      <c r="H7" s="27" t="s">
        <v>96</v>
      </c>
      <c r="I7" s="27" t="s">
        <v>96</v>
      </c>
      <c r="J7" s="27" t="s">
        <v>96</v>
      </c>
    </row>
    <row r="8" spans="1:10" ht="12.75" customHeight="1">
      <c r="A8" s="27" t="s">
        <v>120</v>
      </c>
      <c r="B8" s="27" t="s">
        <v>164</v>
      </c>
      <c r="C8" s="27" t="s">
        <v>131</v>
      </c>
      <c r="D8" s="27"/>
      <c r="E8" s="27"/>
      <c r="F8" s="27"/>
      <c r="G8" s="27"/>
      <c r="H8" s="27"/>
      <c r="I8" s="27"/>
      <c r="J8" s="27"/>
    </row>
    <row r="9" spans="1:10" ht="12.75" customHeight="1">
      <c r="A9" s="27" t="s">
        <v>120</v>
      </c>
      <c r="B9" s="27" t="s">
        <v>164</v>
      </c>
      <c r="C9" s="27" t="s">
        <v>132</v>
      </c>
      <c r="D9" s="27"/>
      <c r="E9" s="27"/>
      <c r="F9" s="27"/>
      <c r="G9" s="27"/>
      <c r="H9" s="27"/>
      <c r="I9" s="27"/>
      <c r="J9" s="27"/>
    </row>
    <row r="10" spans="1:10" ht="12.75" customHeight="1">
      <c r="A10" s="27" t="s">
        <v>120</v>
      </c>
      <c r="B10" s="27" t="s">
        <v>133</v>
      </c>
      <c r="C10" s="27" t="s">
        <v>134</v>
      </c>
      <c r="D10" s="27"/>
      <c r="E10" s="27"/>
      <c r="F10" s="27"/>
      <c r="G10" s="27" t="s">
        <v>96</v>
      </c>
      <c r="H10" s="27" t="s">
        <v>96</v>
      </c>
      <c r="I10" s="27" t="s">
        <v>96</v>
      </c>
      <c r="J10" s="27" t="s">
        <v>96</v>
      </c>
    </row>
    <row r="11" spans="1:10" ht="12.75" customHeight="1">
      <c r="A11" s="27" t="s">
        <v>120</v>
      </c>
      <c r="B11" s="27" t="s">
        <v>135</v>
      </c>
      <c r="C11" s="27" t="s">
        <v>136</v>
      </c>
      <c r="D11" s="96" t="s">
        <v>96</v>
      </c>
      <c r="E11" s="96" t="s">
        <v>165</v>
      </c>
      <c r="F11" s="96">
        <v>2</v>
      </c>
      <c r="G11" s="27" t="s">
        <v>96</v>
      </c>
      <c r="H11" s="27" t="s">
        <v>96</v>
      </c>
      <c r="I11" s="27" t="s">
        <v>96</v>
      </c>
      <c r="J11" s="27" t="s">
        <v>96</v>
      </c>
    </row>
    <row r="12" spans="1:10" ht="12.75" customHeight="1">
      <c r="A12" s="27" t="s">
        <v>120</v>
      </c>
      <c r="B12" s="27" t="s">
        <v>137</v>
      </c>
      <c r="C12" s="27" t="s">
        <v>138</v>
      </c>
      <c r="D12" s="27"/>
      <c r="E12" s="27"/>
      <c r="F12" s="27"/>
      <c r="G12" s="27" t="s">
        <v>96</v>
      </c>
      <c r="H12" s="27" t="s">
        <v>96</v>
      </c>
      <c r="I12" s="27" t="s">
        <v>96</v>
      </c>
      <c r="J12" s="27" t="s">
        <v>96</v>
      </c>
    </row>
    <row r="13" spans="1:10" ht="12.75" customHeight="1">
      <c r="A13" s="27" t="s">
        <v>120</v>
      </c>
      <c r="B13" s="27" t="s">
        <v>139</v>
      </c>
      <c r="C13" s="27" t="s">
        <v>140</v>
      </c>
      <c r="D13" s="27"/>
      <c r="E13" s="27"/>
      <c r="F13" s="27"/>
      <c r="G13" s="27" t="s">
        <v>96</v>
      </c>
      <c r="H13" s="27" t="s">
        <v>96</v>
      </c>
      <c r="I13" s="27" t="s">
        <v>96</v>
      </c>
      <c r="J13" s="27" t="s">
        <v>96</v>
      </c>
    </row>
    <row r="14" spans="1:10" ht="12.75" customHeight="1">
      <c r="A14" s="27" t="s">
        <v>120</v>
      </c>
      <c r="B14" s="27" t="s">
        <v>141</v>
      </c>
      <c r="C14" s="27" t="s">
        <v>142</v>
      </c>
      <c r="D14" s="27"/>
      <c r="E14" s="27"/>
      <c r="F14" s="27"/>
      <c r="G14" s="27" t="s">
        <v>96</v>
      </c>
      <c r="H14" s="27" t="s">
        <v>96</v>
      </c>
      <c r="I14" s="27" t="s">
        <v>96</v>
      </c>
      <c r="J14" s="27" t="s">
        <v>96</v>
      </c>
    </row>
    <row r="15" spans="1:10" ht="12.75" customHeight="1">
      <c r="A15" s="27" t="s">
        <v>120</v>
      </c>
      <c r="B15" s="27" t="s">
        <v>143</v>
      </c>
      <c r="C15" s="27" t="s">
        <v>144</v>
      </c>
      <c r="D15" s="96" t="s">
        <v>96</v>
      </c>
      <c r="E15" s="96" t="s">
        <v>165</v>
      </c>
      <c r="F15" s="96">
        <v>2</v>
      </c>
      <c r="G15" s="27" t="s">
        <v>96</v>
      </c>
      <c r="H15" s="27" t="s">
        <v>96</v>
      </c>
      <c r="I15" s="27" t="s">
        <v>96</v>
      </c>
      <c r="J15" s="27" t="s">
        <v>96</v>
      </c>
    </row>
    <row r="16" spans="1:10" ht="12.75" customHeight="1">
      <c r="A16" s="27" t="s">
        <v>120</v>
      </c>
      <c r="B16" s="27" t="s">
        <v>145</v>
      </c>
      <c r="C16" s="27" t="s">
        <v>146</v>
      </c>
      <c r="D16" s="27"/>
      <c r="E16" s="27"/>
      <c r="F16" s="27"/>
      <c r="G16" s="27" t="s">
        <v>96</v>
      </c>
      <c r="H16" s="27" t="s">
        <v>96</v>
      </c>
      <c r="I16" s="27" t="s">
        <v>96</v>
      </c>
      <c r="J16" s="27" t="s">
        <v>96</v>
      </c>
    </row>
    <row r="17" spans="1:10" ht="12.75" customHeight="1">
      <c r="A17" s="27" t="s">
        <v>120</v>
      </c>
      <c r="B17" s="27" t="s">
        <v>147</v>
      </c>
      <c r="C17" s="27" t="s">
        <v>148</v>
      </c>
      <c r="D17" s="27"/>
      <c r="E17" s="27"/>
      <c r="F17" s="27"/>
      <c r="G17" s="27" t="s">
        <v>96</v>
      </c>
      <c r="H17" s="27" t="s">
        <v>96</v>
      </c>
      <c r="I17" s="27" t="s">
        <v>96</v>
      </c>
      <c r="J17" s="27" t="s">
        <v>96</v>
      </c>
    </row>
    <row r="18" spans="1:10" ht="12.75" customHeight="1">
      <c r="A18" s="27" t="s">
        <v>120</v>
      </c>
      <c r="B18" s="27" t="s">
        <v>149</v>
      </c>
      <c r="C18" s="27" t="s">
        <v>150</v>
      </c>
      <c r="D18" s="27"/>
      <c r="E18" s="27"/>
      <c r="F18" s="27"/>
      <c r="G18" s="27" t="s">
        <v>96</v>
      </c>
      <c r="H18" s="27" t="s">
        <v>96</v>
      </c>
      <c r="I18" s="27" t="s">
        <v>96</v>
      </c>
      <c r="J18" s="27" t="s">
        <v>96</v>
      </c>
    </row>
    <row r="19" spans="1:10" ht="12.75" customHeight="1">
      <c r="A19" s="27" t="s">
        <v>120</v>
      </c>
      <c r="B19" s="27" t="s">
        <v>151</v>
      </c>
      <c r="C19" s="27" t="s">
        <v>152</v>
      </c>
      <c r="D19" s="96" t="s">
        <v>96</v>
      </c>
      <c r="E19" s="96" t="s">
        <v>165</v>
      </c>
      <c r="F19" s="96">
        <v>2</v>
      </c>
      <c r="G19" s="27" t="s">
        <v>96</v>
      </c>
      <c r="H19" s="27" t="s">
        <v>96</v>
      </c>
      <c r="I19" s="27" t="s">
        <v>96</v>
      </c>
      <c r="J19" s="27" t="s">
        <v>96</v>
      </c>
    </row>
    <row r="20" spans="1:10" ht="12.75" customHeight="1">
      <c r="A20" s="27" t="s">
        <v>120</v>
      </c>
      <c r="B20" s="27" t="s">
        <v>153</v>
      </c>
      <c r="C20" s="27" t="s">
        <v>154</v>
      </c>
      <c r="D20" s="27"/>
      <c r="E20" s="27"/>
      <c r="F20" s="27"/>
      <c r="G20" s="27" t="s">
        <v>96</v>
      </c>
      <c r="H20" s="27" t="s">
        <v>96</v>
      </c>
      <c r="I20" s="27" t="s">
        <v>96</v>
      </c>
      <c r="J20" s="27" t="s">
        <v>96</v>
      </c>
    </row>
    <row r="21" spans="1:10" ht="12.75" customHeight="1">
      <c r="A21" s="27" t="s">
        <v>120</v>
      </c>
      <c r="B21" s="27" t="s">
        <v>155</v>
      </c>
      <c r="C21" s="27" t="s">
        <v>156</v>
      </c>
      <c r="D21" s="27"/>
      <c r="E21" s="27"/>
      <c r="F21" s="27"/>
      <c r="G21" s="27" t="s">
        <v>96</v>
      </c>
      <c r="H21" s="27" t="s">
        <v>96</v>
      </c>
      <c r="I21" s="27" t="s">
        <v>96</v>
      </c>
      <c r="J21" s="27" t="s">
        <v>96</v>
      </c>
    </row>
    <row r="22" spans="1:10" ht="12.75" customHeight="1">
      <c r="A22" s="27" t="s">
        <v>120</v>
      </c>
      <c r="B22" s="27" t="s">
        <v>157</v>
      </c>
      <c r="C22" s="96" t="s">
        <v>166</v>
      </c>
      <c r="D22" s="96" t="s">
        <v>96</v>
      </c>
      <c r="E22" s="96" t="s">
        <v>165</v>
      </c>
      <c r="F22" s="96">
        <v>2</v>
      </c>
      <c r="G22" s="27" t="s">
        <v>96</v>
      </c>
      <c r="H22" s="27" t="s">
        <v>96</v>
      </c>
      <c r="I22" s="27" t="s">
        <v>96</v>
      </c>
      <c r="J22" s="27" t="s">
        <v>96</v>
      </c>
    </row>
    <row r="23" spans="1:10" ht="12.75" customHeight="1">
      <c r="A23" s="30" t="s">
        <v>120</v>
      </c>
      <c r="B23" s="30" t="s">
        <v>158</v>
      </c>
      <c r="C23" s="30" t="s">
        <v>159</v>
      </c>
      <c r="D23" s="30"/>
      <c r="E23" s="30"/>
      <c r="F23" s="30"/>
      <c r="G23" s="30" t="s">
        <v>96</v>
      </c>
      <c r="H23" s="30" t="s">
        <v>96</v>
      </c>
      <c r="I23" s="30" t="s">
        <v>96</v>
      </c>
      <c r="J23" s="30" t="s">
        <v>96</v>
      </c>
    </row>
    <row r="24" spans="1:10" ht="12.75" customHeight="1">
      <c r="A24" s="41"/>
      <c r="B24" s="60">
        <f>COUNTA(B3:B23)</f>
        <v>21</v>
      </c>
      <c r="C24" s="41"/>
      <c r="D24" s="60">
        <f>COUNTIF(D3:D23,"Yes")</f>
        <v>5</v>
      </c>
      <c r="E24" s="41"/>
      <c r="F24" s="41"/>
      <c r="G24" s="41"/>
      <c r="H24" s="41"/>
      <c r="I24" s="41"/>
      <c r="J24" s="41"/>
    </row>
    <row r="25" ht="12.75" customHeight="1"/>
    <row r="26" spans="1:4" ht="12.75" customHeight="1">
      <c r="A26" s="19" t="s">
        <v>104</v>
      </c>
      <c r="B26" s="19">
        <f>B24</f>
        <v>21</v>
      </c>
      <c r="D26" s="19">
        <f>D24</f>
        <v>5</v>
      </c>
    </row>
  </sheetData>
  <sheetProtection/>
  <mergeCells count="1">
    <mergeCell ref="G1:J1"/>
  </mergeCells>
  <printOptions gridLines="1" horizontalCentered="1"/>
  <pageMargins left="0.5" right="0.5" top="1.5" bottom="0.75" header="0.5" footer="0.5"/>
  <pageSetup horizontalDpi="600" verticalDpi="600" orientation="landscape" scale="80" r:id="rId1"/>
  <headerFooter alignWithMargins="0">
    <oddHeader>&amp;C&amp;"Arial,Bold"&amp;16 2009 Swimming Season
Delaware Beach Attributes</oddHeader>
    <oddFooter>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4.00390625" style="0" customWidth="1"/>
    <col min="2" max="2" width="7.7109375" style="0" customWidth="1"/>
    <col min="3" max="3" width="41.00390625" style="0" customWidth="1"/>
    <col min="4" max="5" width="9.28125" style="0" customWidth="1"/>
    <col min="6" max="6" width="9.28125" style="6" customWidth="1"/>
    <col min="7" max="7" width="11.00390625" style="0" customWidth="1"/>
    <col min="8" max="8" width="9.28125" style="0" customWidth="1"/>
    <col min="9" max="9" width="11.00390625" style="0" customWidth="1"/>
  </cols>
  <sheetData>
    <row r="1" spans="1:9" s="23" customFormat="1" ht="46.5" customHeight="1">
      <c r="A1" s="24" t="s">
        <v>45</v>
      </c>
      <c r="B1" s="24" t="s">
        <v>46</v>
      </c>
      <c r="C1" s="24" t="s">
        <v>47</v>
      </c>
      <c r="D1" s="24" t="s">
        <v>48</v>
      </c>
      <c r="E1" s="24" t="s">
        <v>49</v>
      </c>
      <c r="F1" s="3" t="s">
        <v>50</v>
      </c>
      <c r="G1" s="24" t="s">
        <v>51</v>
      </c>
      <c r="H1" s="24" t="s">
        <v>70</v>
      </c>
      <c r="I1" s="24" t="s">
        <v>69</v>
      </c>
    </row>
    <row r="2" spans="1:9" ht="12.75" customHeight="1">
      <c r="A2" s="27" t="s">
        <v>120</v>
      </c>
      <c r="B2" s="27" t="s">
        <v>121</v>
      </c>
      <c r="C2" s="27" t="s">
        <v>122</v>
      </c>
      <c r="D2" s="27">
        <v>15</v>
      </c>
      <c r="E2" s="27" t="s">
        <v>160</v>
      </c>
      <c r="F2" s="41">
        <v>1</v>
      </c>
      <c r="G2" s="27" t="s">
        <v>119</v>
      </c>
      <c r="H2" s="27">
        <v>0</v>
      </c>
      <c r="I2" s="27" t="s">
        <v>119</v>
      </c>
    </row>
    <row r="3" spans="1:9" ht="12.75" customHeight="1">
      <c r="A3" s="27" t="s">
        <v>120</v>
      </c>
      <c r="B3" s="27" t="s">
        <v>123</v>
      </c>
      <c r="C3" s="27" t="s">
        <v>124</v>
      </c>
      <c r="D3" s="27">
        <v>15</v>
      </c>
      <c r="E3" s="27" t="s">
        <v>160</v>
      </c>
      <c r="F3" s="41">
        <v>1</v>
      </c>
      <c r="G3" s="27" t="s">
        <v>119</v>
      </c>
      <c r="H3" s="27">
        <v>0</v>
      </c>
      <c r="I3" s="27" t="s">
        <v>119</v>
      </c>
    </row>
    <row r="4" spans="1:9" ht="12.75" customHeight="1">
      <c r="A4" s="96" t="s">
        <v>120</v>
      </c>
      <c r="B4" s="96" t="s">
        <v>125</v>
      </c>
      <c r="C4" s="96" t="s">
        <v>126</v>
      </c>
      <c r="D4" s="96">
        <v>142</v>
      </c>
      <c r="E4" s="96" t="s">
        <v>167</v>
      </c>
      <c r="F4" s="41">
        <v>1</v>
      </c>
      <c r="G4" s="27" t="s">
        <v>119</v>
      </c>
      <c r="H4" s="27">
        <v>0</v>
      </c>
      <c r="I4" s="27" t="s">
        <v>119</v>
      </c>
    </row>
    <row r="5" spans="1:9" ht="12.75" customHeight="1">
      <c r="A5" s="27" t="s">
        <v>120</v>
      </c>
      <c r="B5" s="27" t="s">
        <v>127</v>
      </c>
      <c r="C5" s="27" t="s">
        <v>128</v>
      </c>
      <c r="D5" s="27">
        <v>15</v>
      </c>
      <c r="E5" s="27" t="s">
        <v>160</v>
      </c>
      <c r="F5" s="41">
        <v>1</v>
      </c>
      <c r="G5" s="27" t="s">
        <v>119</v>
      </c>
      <c r="H5" s="27">
        <v>0</v>
      </c>
      <c r="I5" s="27" t="s">
        <v>119</v>
      </c>
    </row>
    <row r="6" spans="1:9" ht="12.75" customHeight="1">
      <c r="A6" s="27" t="s">
        <v>120</v>
      </c>
      <c r="B6" s="27" t="s">
        <v>129</v>
      </c>
      <c r="C6" s="27" t="s">
        <v>130</v>
      </c>
      <c r="D6" s="27">
        <v>15</v>
      </c>
      <c r="E6" s="27" t="s">
        <v>160</v>
      </c>
      <c r="F6" s="41">
        <v>1</v>
      </c>
      <c r="G6" s="27" t="s">
        <v>119</v>
      </c>
      <c r="H6" s="27">
        <v>0</v>
      </c>
      <c r="I6" s="27" t="s">
        <v>119</v>
      </c>
    </row>
    <row r="7" spans="1:9" ht="12.75" customHeight="1">
      <c r="A7" s="27" t="s">
        <v>120</v>
      </c>
      <c r="B7" s="27" t="s">
        <v>164</v>
      </c>
      <c r="C7" s="27" t="s">
        <v>131</v>
      </c>
      <c r="D7" s="27">
        <v>15</v>
      </c>
      <c r="E7" s="27" t="s">
        <v>160</v>
      </c>
      <c r="F7" s="41">
        <v>1</v>
      </c>
      <c r="G7" s="27" t="s">
        <v>119</v>
      </c>
      <c r="H7" s="27">
        <v>0</v>
      </c>
      <c r="I7" s="27" t="s">
        <v>119</v>
      </c>
    </row>
    <row r="8" spans="1:9" ht="12.75" customHeight="1">
      <c r="A8" s="27" t="s">
        <v>120</v>
      </c>
      <c r="B8" s="27" t="s">
        <v>164</v>
      </c>
      <c r="C8" s="27" t="s">
        <v>132</v>
      </c>
      <c r="D8" s="27">
        <v>15</v>
      </c>
      <c r="E8" s="27" t="s">
        <v>160</v>
      </c>
      <c r="F8" s="41">
        <v>1</v>
      </c>
      <c r="G8" s="27" t="s">
        <v>119</v>
      </c>
      <c r="H8" s="27">
        <v>0</v>
      </c>
      <c r="I8" s="27" t="s">
        <v>119</v>
      </c>
    </row>
    <row r="9" spans="1:9" ht="12.75" customHeight="1">
      <c r="A9" s="27" t="s">
        <v>120</v>
      </c>
      <c r="B9" s="27" t="s">
        <v>133</v>
      </c>
      <c r="C9" s="27" t="s">
        <v>134</v>
      </c>
      <c r="D9" s="27">
        <v>15</v>
      </c>
      <c r="E9" s="27" t="s">
        <v>160</v>
      </c>
      <c r="F9" s="41">
        <v>1</v>
      </c>
      <c r="G9" s="27" t="s">
        <v>119</v>
      </c>
      <c r="H9" s="27">
        <v>0</v>
      </c>
      <c r="I9" s="27" t="s">
        <v>119</v>
      </c>
    </row>
    <row r="10" spans="1:9" ht="12.75" customHeight="1">
      <c r="A10" s="96" t="s">
        <v>120</v>
      </c>
      <c r="B10" s="96" t="s">
        <v>135</v>
      </c>
      <c r="C10" s="96" t="s">
        <v>161</v>
      </c>
      <c r="D10" s="96">
        <v>142</v>
      </c>
      <c r="E10" s="96" t="s">
        <v>167</v>
      </c>
      <c r="F10" s="41">
        <v>1</v>
      </c>
      <c r="G10" s="27" t="s">
        <v>119</v>
      </c>
      <c r="H10" s="27">
        <v>0</v>
      </c>
      <c r="I10" s="27" t="s">
        <v>119</v>
      </c>
    </row>
    <row r="11" spans="1:9" ht="12.75" customHeight="1">
      <c r="A11" s="27" t="s">
        <v>120</v>
      </c>
      <c r="B11" s="27" t="s">
        <v>137</v>
      </c>
      <c r="C11" s="27" t="s">
        <v>138</v>
      </c>
      <c r="D11" s="27">
        <v>15</v>
      </c>
      <c r="E11" s="27" t="s">
        <v>160</v>
      </c>
      <c r="F11" s="41">
        <v>1</v>
      </c>
      <c r="G11" s="27" t="s">
        <v>119</v>
      </c>
      <c r="H11" s="27">
        <v>0</v>
      </c>
      <c r="I11" s="27" t="s">
        <v>119</v>
      </c>
    </row>
    <row r="12" spans="1:9" ht="12.75" customHeight="1">
      <c r="A12" s="27" t="s">
        <v>120</v>
      </c>
      <c r="B12" s="27" t="s">
        <v>139</v>
      </c>
      <c r="C12" s="27" t="s">
        <v>140</v>
      </c>
      <c r="D12" s="27">
        <v>15</v>
      </c>
      <c r="E12" s="27" t="s">
        <v>160</v>
      </c>
      <c r="F12" s="41">
        <v>1</v>
      </c>
      <c r="G12" s="27" t="s">
        <v>119</v>
      </c>
      <c r="H12" s="27">
        <v>0</v>
      </c>
      <c r="I12" s="27" t="s">
        <v>119</v>
      </c>
    </row>
    <row r="13" spans="1:9" ht="12.75" customHeight="1">
      <c r="A13" s="27" t="s">
        <v>120</v>
      </c>
      <c r="B13" s="27" t="s">
        <v>141</v>
      </c>
      <c r="C13" s="27" t="s">
        <v>142</v>
      </c>
      <c r="D13" s="27">
        <v>15</v>
      </c>
      <c r="E13" s="27" t="s">
        <v>160</v>
      </c>
      <c r="F13" s="41">
        <v>1</v>
      </c>
      <c r="G13" s="27" t="s">
        <v>119</v>
      </c>
      <c r="H13" s="27">
        <v>0</v>
      </c>
      <c r="I13" s="27" t="s">
        <v>119</v>
      </c>
    </row>
    <row r="14" spans="1:9" ht="12.75" customHeight="1">
      <c r="A14" s="96" t="s">
        <v>120</v>
      </c>
      <c r="B14" s="96" t="s">
        <v>143</v>
      </c>
      <c r="C14" s="96" t="s">
        <v>144</v>
      </c>
      <c r="D14" s="96">
        <v>142</v>
      </c>
      <c r="E14" s="96" t="s">
        <v>167</v>
      </c>
      <c r="F14" s="41">
        <v>1</v>
      </c>
      <c r="G14" s="27" t="s">
        <v>119</v>
      </c>
      <c r="H14" s="27">
        <v>0</v>
      </c>
      <c r="I14" s="27" t="s">
        <v>119</v>
      </c>
    </row>
    <row r="15" spans="1:9" ht="12.75" customHeight="1">
      <c r="A15" s="27" t="s">
        <v>120</v>
      </c>
      <c r="B15" s="27" t="s">
        <v>145</v>
      </c>
      <c r="C15" s="27" t="s">
        <v>146</v>
      </c>
      <c r="D15" s="27">
        <v>15</v>
      </c>
      <c r="E15" s="27" t="s">
        <v>160</v>
      </c>
      <c r="F15" s="41">
        <v>1</v>
      </c>
      <c r="G15" s="27" t="s">
        <v>119</v>
      </c>
      <c r="H15" s="27">
        <v>0</v>
      </c>
      <c r="I15" s="27" t="s">
        <v>119</v>
      </c>
    </row>
    <row r="16" spans="1:9" ht="12.75" customHeight="1">
      <c r="A16" s="27" t="s">
        <v>120</v>
      </c>
      <c r="B16" s="27" t="s">
        <v>147</v>
      </c>
      <c r="C16" s="27" t="s">
        <v>148</v>
      </c>
      <c r="D16" s="27">
        <v>15</v>
      </c>
      <c r="E16" s="27" t="s">
        <v>160</v>
      </c>
      <c r="F16" s="41">
        <v>1</v>
      </c>
      <c r="G16" s="27" t="s">
        <v>119</v>
      </c>
      <c r="H16" s="27">
        <v>0</v>
      </c>
      <c r="I16" s="27" t="s">
        <v>119</v>
      </c>
    </row>
    <row r="17" spans="1:9" ht="12.75" customHeight="1">
      <c r="A17" s="27" t="s">
        <v>120</v>
      </c>
      <c r="B17" s="27" t="s">
        <v>149</v>
      </c>
      <c r="C17" s="27" t="s">
        <v>150</v>
      </c>
      <c r="D17" s="27">
        <v>15</v>
      </c>
      <c r="E17" s="27" t="s">
        <v>160</v>
      </c>
      <c r="F17" s="41">
        <v>1</v>
      </c>
      <c r="G17" s="27" t="s">
        <v>119</v>
      </c>
      <c r="H17" s="27">
        <v>0</v>
      </c>
      <c r="I17" s="27" t="s">
        <v>119</v>
      </c>
    </row>
    <row r="18" spans="1:9" ht="12.75" customHeight="1">
      <c r="A18" s="96" t="s">
        <v>120</v>
      </c>
      <c r="B18" s="96" t="s">
        <v>151</v>
      </c>
      <c r="C18" s="96" t="s">
        <v>152</v>
      </c>
      <c r="D18" s="96">
        <v>142</v>
      </c>
      <c r="E18" s="96" t="s">
        <v>167</v>
      </c>
      <c r="F18" s="41">
        <v>1</v>
      </c>
      <c r="G18" s="27" t="s">
        <v>119</v>
      </c>
      <c r="H18" s="27">
        <v>0</v>
      </c>
      <c r="I18" s="27" t="s">
        <v>119</v>
      </c>
    </row>
    <row r="19" spans="1:9" ht="12.75" customHeight="1">
      <c r="A19" s="27" t="s">
        <v>120</v>
      </c>
      <c r="B19" s="27" t="s">
        <v>153</v>
      </c>
      <c r="C19" s="27" t="s">
        <v>154</v>
      </c>
      <c r="D19" s="27">
        <v>15</v>
      </c>
      <c r="E19" s="27" t="s">
        <v>160</v>
      </c>
      <c r="F19" s="41">
        <v>1</v>
      </c>
      <c r="G19" s="27" t="s">
        <v>119</v>
      </c>
      <c r="H19" s="27">
        <v>0</v>
      </c>
      <c r="I19" s="27" t="s">
        <v>119</v>
      </c>
    </row>
    <row r="20" spans="1:9" ht="12.75" customHeight="1">
      <c r="A20" s="27" t="s">
        <v>120</v>
      </c>
      <c r="B20" s="27" t="s">
        <v>155</v>
      </c>
      <c r="C20" s="27" t="s">
        <v>156</v>
      </c>
      <c r="D20" s="27">
        <v>15</v>
      </c>
      <c r="E20" s="27" t="s">
        <v>160</v>
      </c>
      <c r="F20" s="41">
        <v>1</v>
      </c>
      <c r="G20" s="27" t="s">
        <v>119</v>
      </c>
      <c r="H20" s="27">
        <v>0</v>
      </c>
      <c r="I20" s="27" t="s">
        <v>119</v>
      </c>
    </row>
    <row r="21" spans="1:9" ht="12.75" customHeight="1">
      <c r="A21" s="96" t="s">
        <v>120</v>
      </c>
      <c r="B21" s="96" t="s">
        <v>157</v>
      </c>
      <c r="C21" s="96" t="s">
        <v>166</v>
      </c>
      <c r="D21" s="96">
        <v>142</v>
      </c>
      <c r="E21" s="96" t="s">
        <v>167</v>
      </c>
      <c r="F21" s="41">
        <v>1</v>
      </c>
      <c r="G21" s="27" t="s">
        <v>119</v>
      </c>
      <c r="H21" s="27">
        <v>0</v>
      </c>
      <c r="I21" s="27" t="s">
        <v>119</v>
      </c>
    </row>
    <row r="22" spans="1:9" ht="12.75" customHeight="1">
      <c r="A22" s="30" t="s">
        <v>120</v>
      </c>
      <c r="B22" s="30" t="s">
        <v>158</v>
      </c>
      <c r="C22" s="30" t="s">
        <v>159</v>
      </c>
      <c r="D22" s="30">
        <v>15</v>
      </c>
      <c r="E22" s="30" t="s">
        <v>160</v>
      </c>
      <c r="F22" s="84">
        <v>1</v>
      </c>
      <c r="G22" s="30" t="s">
        <v>119</v>
      </c>
      <c r="H22" s="30">
        <v>0</v>
      </c>
      <c r="I22" s="30" t="s">
        <v>119</v>
      </c>
    </row>
    <row r="23" spans="1:9" ht="12.75" customHeight="1">
      <c r="A23" s="27"/>
      <c r="B23" s="28">
        <f>COUNTA(B2:B22)</f>
        <v>21</v>
      </c>
      <c r="C23" s="28"/>
      <c r="D23" s="28"/>
      <c r="E23" s="28"/>
      <c r="F23" s="60">
        <f>COUNTIF(F2:F22,"&gt;0")</f>
        <v>21</v>
      </c>
      <c r="G23" s="28"/>
      <c r="H23" s="27"/>
      <c r="I23" s="27"/>
    </row>
    <row r="24" spans="1:9" ht="12.75" customHeight="1">
      <c r="A24" s="27"/>
      <c r="B24" s="27"/>
      <c r="C24" s="27"/>
      <c r="D24" s="27"/>
      <c r="E24" s="27"/>
      <c r="F24" s="41"/>
      <c r="G24" s="27"/>
      <c r="H24" s="27"/>
      <c r="I24" s="27"/>
    </row>
    <row r="25" spans="1:9" ht="12.75" customHeight="1">
      <c r="A25" s="61" t="s">
        <v>116</v>
      </c>
      <c r="B25" s="27"/>
      <c r="C25" s="27"/>
      <c r="D25" s="27"/>
      <c r="E25" s="61" t="s">
        <v>118</v>
      </c>
      <c r="F25" s="41"/>
      <c r="G25" s="27"/>
      <c r="H25" s="27"/>
      <c r="I25" s="27"/>
    </row>
    <row r="26" spans="1:6" ht="12.75">
      <c r="A26" s="61" t="s">
        <v>117</v>
      </c>
      <c r="B26" s="61">
        <f>B23</f>
        <v>21</v>
      </c>
      <c r="E26" s="61" t="s">
        <v>117</v>
      </c>
      <c r="F26" s="61">
        <f>F23</f>
        <v>21</v>
      </c>
    </row>
  </sheetData>
  <sheetProtection/>
  <printOptions gridLines="1" horizontalCentered="1"/>
  <pageMargins left="0.5" right="0.5" top="1.5" bottom="0.75" header="0.5" footer="0.5"/>
  <pageSetup horizontalDpi="600" verticalDpi="600" orientation="landscape" scale="80" r:id="rId1"/>
  <headerFooter alignWithMargins="0">
    <oddHeader>&amp;C&amp;"Arial,Bold"&amp;16  2009 Swimming Season
Delaware Beach Monitoring</oddHeader>
    <oddFooter>&amp;R&amp;P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44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1.57421875" style="0" customWidth="1"/>
    <col min="2" max="2" width="7.7109375" style="0" customWidth="1"/>
    <col min="3" max="3" width="27.7109375" style="0" customWidth="1"/>
    <col min="4" max="18" width="7.7109375" style="0" customWidth="1"/>
  </cols>
  <sheetData>
    <row r="1" spans="2:18" ht="12.75" customHeight="1">
      <c r="B1" s="111" t="s">
        <v>108</v>
      </c>
      <c r="C1" s="111"/>
      <c r="F1" s="112" t="s">
        <v>114</v>
      </c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</row>
    <row r="2" spans="1:18" s="23" customFormat="1" ht="36" customHeight="1">
      <c r="A2" s="25" t="s">
        <v>45</v>
      </c>
      <c r="B2" s="25" t="s">
        <v>46</v>
      </c>
      <c r="C2" s="25" t="s">
        <v>47</v>
      </c>
      <c r="D2" s="76" t="s">
        <v>89</v>
      </c>
      <c r="E2" s="76" t="s">
        <v>90</v>
      </c>
      <c r="F2" s="76" t="s">
        <v>109</v>
      </c>
      <c r="G2" s="76" t="s">
        <v>98</v>
      </c>
      <c r="H2" s="77" t="s">
        <v>115</v>
      </c>
      <c r="I2" s="76" t="s">
        <v>110</v>
      </c>
      <c r="J2" s="76" t="s">
        <v>111</v>
      </c>
      <c r="K2" s="76" t="s">
        <v>112</v>
      </c>
      <c r="L2" s="76" t="s">
        <v>71</v>
      </c>
      <c r="M2" s="76" t="s">
        <v>113</v>
      </c>
      <c r="N2" s="76" t="s">
        <v>82</v>
      </c>
      <c r="O2" s="76" t="s">
        <v>81</v>
      </c>
      <c r="P2" s="76" t="s">
        <v>83</v>
      </c>
      <c r="Q2" s="76" t="s">
        <v>53</v>
      </c>
      <c r="R2" s="76" t="s">
        <v>84</v>
      </c>
    </row>
    <row r="3" spans="1:19" s="23" customFormat="1" ht="12.75" customHeight="1">
      <c r="A3" s="27" t="s">
        <v>120</v>
      </c>
      <c r="B3" s="27" t="s">
        <v>121</v>
      </c>
      <c r="C3" s="27" t="s">
        <v>122</v>
      </c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27"/>
    </row>
    <row r="4" spans="1:19" s="23" customFormat="1" ht="12.75" customHeight="1">
      <c r="A4" s="27" t="s">
        <v>120</v>
      </c>
      <c r="B4" s="27" t="s">
        <v>123</v>
      </c>
      <c r="C4" s="27" t="s">
        <v>124</v>
      </c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27"/>
    </row>
    <row r="5" spans="1:19" s="23" customFormat="1" ht="12.75" customHeight="1">
      <c r="A5" s="96" t="s">
        <v>120</v>
      </c>
      <c r="B5" s="96" t="s">
        <v>125</v>
      </c>
      <c r="C5" s="96" t="s">
        <v>126</v>
      </c>
      <c r="D5" s="41" t="s">
        <v>96</v>
      </c>
      <c r="E5" s="41" t="s">
        <v>96</v>
      </c>
      <c r="F5" s="96" t="s">
        <v>96</v>
      </c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27"/>
    </row>
    <row r="6" spans="1:19" s="23" customFormat="1" ht="12.75" customHeight="1">
      <c r="A6" s="27" t="s">
        <v>120</v>
      </c>
      <c r="B6" s="27" t="s">
        <v>127</v>
      </c>
      <c r="C6" s="27" t="s">
        <v>128</v>
      </c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27"/>
    </row>
    <row r="7" spans="1:19" s="23" customFormat="1" ht="12.75" customHeight="1">
      <c r="A7" s="27" t="s">
        <v>120</v>
      </c>
      <c r="B7" s="27" t="s">
        <v>129</v>
      </c>
      <c r="C7" s="27" t="s">
        <v>130</v>
      </c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27"/>
    </row>
    <row r="8" spans="1:19" s="23" customFormat="1" ht="12.75" customHeight="1">
      <c r="A8" s="27" t="s">
        <v>120</v>
      </c>
      <c r="B8" s="27" t="s">
        <v>164</v>
      </c>
      <c r="C8" s="27" t="s">
        <v>131</v>
      </c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27"/>
    </row>
    <row r="9" spans="1:19" s="23" customFormat="1" ht="12.75" customHeight="1">
      <c r="A9" s="27" t="s">
        <v>120</v>
      </c>
      <c r="B9" s="27" t="s">
        <v>164</v>
      </c>
      <c r="C9" s="27" t="s">
        <v>132</v>
      </c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27"/>
    </row>
    <row r="10" spans="1:19" s="23" customFormat="1" ht="12.75" customHeight="1">
      <c r="A10" s="27" t="s">
        <v>120</v>
      </c>
      <c r="B10" s="27" t="s">
        <v>133</v>
      </c>
      <c r="C10" s="27" t="s">
        <v>134</v>
      </c>
      <c r="D10" s="41"/>
      <c r="E10" s="41"/>
      <c r="F10" s="41"/>
      <c r="G10" s="41"/>
      <c r="H10" s="85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27"/>
    </row>
    <row r="11" spans="1:19" s="23" customFormat="1" ht="12.75" customHeight="1">
      <c r="A11" s="27" t="s">
        <v>120</v>
      </c>
      <c r="B11" s="27" t="s">
        <v>135</v>
      </c>
      <c r="C11" s="27" t="s">
        <v>136</v>
      </c>
      <c r="D11" s="41" t="s">
        <v>96</v>
      </c>
      <c r="E11" s="41" t="s">
        <v>96</v>
      </c>
      <c r="F11" s="41" t="s">
        <v>96</v>
      </c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27"/>
    </row>
    <row r="12" spans="1:19" s="23" customFormat="1" ht="12.75" customHeight="1">
      <c r="A12" s="27" t="s">
        <v>120</v>
      </c>
      <c r="B12" s="27" t="s">
        <v>137</v>
      </c>
      <c r="C12" s="27" t="s">
        <v>138</v>
      </c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27"/>
    </row>
    <row r="13" spans="1:19" s="23" customFormat="1" ht="12.75" customHeight="1">
      <c r="A13" s="27" t="s">
        <v>120</v>
      </c>
      <c r="B13" s="27" t="s">
        <v>139</v>
      </c>
      <c r="C13" s="27" t="s">
        <v>140</v>
      </c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27"/>
    </row>
    <row r="14" spans="1:19" s="23" customFormat="1" ht="12.75" customHeight="1">
      <c r="A14" s="27" t="s">
        <v>120</v>
      </c>
      <c r="B14" s="27" t="s">
        <v>141</v>
      </c>
      <c r="C14" s="27" t="s">
        <v>142</v>
      </c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27"/>
    </row>
    <row r="15" spans="1:19" s="23" customFormat="1" ht="12.75" customHeight="1">
      <c r="A15" s="96" t="s">
        <v>120</v>
      </c>
      <c r="B15" s="96" t="s">
        <v>143</v>
      </c>
      <c r="C15" s="96" t="s">
        <v>144</v>
      </c>
      <c r="D15" s="41" t="s">
        <v>96</v>
      </c>
      <c r="E15" s="41" t="s">
        <v>96</v>
      </c>
      <c r="F15" s="96" t="s">
        <v>96</v>
      </c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27"/>
    </row>
    <row r="16" spans="1:19" s="23" customFormat="1" ht="12.75" customHeight="1">
      <c r="A16" s="27" t="s">
        <v>120</v>
      </c>
      <c r="B16" s="27" t="s">
        <v>145</v>
      </c>
      <c r="C16" s="27" t="s">
        <v>146</v>
      </c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27"/>
    </row>
    <row r="17" spans="1:19" s="23" customFormat="1" ht="12.75" customHeight="1">
      <c r="A17" s="27" t="s">
        <v>120</v>
      </c>
      <c r="B17" s="27" t="s">
        <v>147</v>
      </c>
      <c r="C17" s="27" t="s">
        <v>148</v>
      </c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27"/>
    </row>
    <row r="18" spans="1:19" s="23" customFormat="1" ht="12.75" customHeight="1">
      <c r="A18" s="27" t="s">
        <v>120</v>
      </c>
      <c r="B18" s="27" t="s">
        <v>149</v>
      </c>
      <c r="C18" s="27" t="s">
        <v>150</v>
      </c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27"/>
    </row>
    <row r="19" spans="1:19" s="23" customFormat="1" ht="12.75" customHeight="1">
      <c r="A19" s="96" t="s">
        <v>120</v>
      </c>
      <c r="B19" s="96" t="s">
        <v>151</v>
      </c>
      <c r="C19" s="96" t="s">
        <v>152</v>
      </c>
      <c r="D19" s="41" t="s">
        <v>96</v>
      </c>
      <c r="E19" s="41" t="s">
        <v>96</v>
      </c>
      <c r="F19" s="96" t="s">
        <v>96</v>
      </c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27"/>
    </row>
    <row r="20" spans="1:19" s="23" customFormat="1" ht="12.75" customHeight="1">
      <c r="A20" s="27" t="s">
        <v>120</v>
      </c>
      <c r="B20" s="27" t="s">
        <v>153</v>
      </c>
      <c r="C20" s="27" t="s">
        <v>154</v>
      </c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27"/>
    </row>
    <row r="21" spans="1:19" s="23" customFormat="1" ht="12.75" customHeight="1">
      <c r="A21" s="27" t="s">
        <v>120</v>
      </c>
      <c r="B21" s="27" t="s">
        <v>155</v>
      </c>
      <c r="C21" s="27" t="s">
        <v>156</v>
      </c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27"/>
    </row>
    <row r="22" spans="1:19" s="23" customFormat="1" ht="12.75" customHeight="1">
      <c r="A22" s="96" t="s">
        <v>120</v>
      </c>
      <c r="B22" s="96" t="s">
        <v>157</v>
      </c>
      <c r="C22" s="96" t="s">
        <v>166</v>
      </c>
      <c r="D22" s="41" t="s">
        <v>96</v>
      </c>
      <c r="E22" s="41" t="s">
        <v>96</v>
      </c>
      <c r="F22" s="96" t="s">
        <v>96</v>
      </c>
      <c r="G22" s="96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27"/>
    </row>
    <row r="23" spans="1:19" s="23" customFormat="1" ht="12.75" customHeight="1">
      <c r="A23" s="30" t="s">
        <v>120</v>
      </c>
      <c r="B23" s="30" t="s">
        <v>158</v>
      </c>
      <c r="C23" s="30" t="s">
        <v>159</v>
      </c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27"/>
    </row>
    <row r="24" spans="1:18" ht="12.75" customHeight="1">
      <c r="A24" s="27"/>
      <c r="B24" s="28">
        <f>COUNTA(B3:B23)</f>
        <v>21</v>
      </c>
      <c r="C24" s="50"/>
      <c r="D24" s="28">
        <f aca="true" t="shared" si="0" ref="D24:R24">COUNTIF(D3:D23,"Yes")</f>
        <v>5</v>
      </c>
      <c r="E24" s="28">
        <f t="shared" si="0"/>
        <v>5</v>
      </c>
      <c r="F24" s="28">
        <f t="shared" si="0"/>
        <v>5</v>
      </c>
      <c r="G24" s="28">
        <f t="shared" si="0"/>
        <v>0</v>
      </c>
      <c r="H24" s="28">
        <f t="shared" si="0"/>
        <v>0</v>
      </c>
      <c r="I24" s="28">
        <f t="shared" si="0"/>
        <v>0</v>
      </c>
      <c r="J24" s="28">
        <f t="shared" si="0"/>
        <v>0</v>
      </c>
      <c r="K24" s="28">
        <f t="shared" si="0"/>
        <v>0</v>
      </c>
      <c r="L24" s="28">
        <f t="shared" si="0"/>
        <v>0</v>
      </c>
      <c r="M24" s="28">
        <f t="shared" si="0"/>
        <v>0</v>
      </c>
      <c r="N24" s="28">
        <f t="shared" si="0"/>
        <v>0</v>
      </c>
      <c r="O24" s="28">
        <f t="shared" si="0"/>
        <v>0</v>
      </c>
      <c r="P24" s="28">
        <f t="shared" si="0"/>
        <v>0</v>
      </c>
      <c r="Q24" s="28">
        <f t="shared" si="0"/>
        <v>0</v>
      </c>
      <c r="R24" s="28">
        <f t="shared" si="0"/>
        <v>0</v>
      </c>
    </row>
    <row r="25" spans="1:18" ht="8.25" customHeight="1">
      <c r="A25" s="27"/>
      <c r="B25" s="38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</row>
    <row r="26" spans="1:18" ht="12.75">
      <c r="A26" s="61" t="s">
        <v>24</v>
      </c>
      <c r="B26" s="61">
        <f>B24</f>
        <v>21</v>
      </c>
      <c r="D26" s="61">
        <f aca="true" t="shared" si="1" ref="D26:R26">D24</f>
        <v>5</v>
      </c>
      <c r="E26" s="61">
        <f t="shared" si="1"/>
        <v>5</v>
      </c>
      <c r="F26" s="61">
        <f t="shared" si="1"/>
        <v>5</v>
      </c>
      <c r="G26" s="61">
        <f t="shared" si="1"/>
        <v>0</v>
      </c>
      <c r="H26" s="61">
        <f t="shared" si="1"/>
        <v>0</v>
      </c>
      <c r="I26" s="61">
        <f t="shared" si="1"/>
        <v>0</v>
      </c>
      <c r="J26" s="61">
        <f t="shared" si="1"/>
        <v>0</v>
      </c>
      <c r="K26" s="61">
        <f t="shared" si="1"/>
        <v>0</v>
      </c>
      <c r="L26" s="61">
        <f t="shared" si="1"/>
        <v>0</v>
      </c>
      <c r="M26" s="61">
        <f t="shared" si="1"/>
        <v>0</v>
      </c>
      <c r="N26" s="61">
        <f t="shared" si="1"/>
        <v>0</v>
      </c>
      <c r="O26" s="61">
        <f t="shared" si="1"/>
        <v>0</v>
      </c>
      <c r="P26" s="61">
        <f t="shared" si="1"/>
        <v>0</v>
      </c>
      <c r="Q26" s="61">
        <f t="shared" si="1"/>
        <v>0</v>
      </c>
      <c r="R26" s="61">
        <f t="shared" si="1"/>
        <v>0</v>
      </c>
    </row>
    <row r="27" spans="1:18" ht="7.5" customHeight="1">
      <c r="A27" s="61"/>
      <c r="B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</row>
    <row r="28" spans="4:10" ht="12.75">
      <c r="D28" s="64"/>
      <c r="E28" s="114" t="s">
        <v>0</v>
      </c>
      <c r="F28" s="115"/>
      <c r="G28" s="115"/>
      <c r="H28" s="115"/>
      <c r="I28" s="115"/>
      <c r="J28" s="65"/>
    </row>
    <row r="29" spans="4:10" ht="12.75">
      <c r="D29" s="74" t="s">
        <v>22</v>
      </c>
      <c r="E29" s="67"/>
      <c r="F29" s="67"/>
      <c r="G29" s="67"/>
      <c r="H29" s="67"/>
      <c r="I29" s="67"/>
      <c r="J29" s="68"/>
    </row>
    <row r="30" spans="4:10" ht="12.75">
      <c r="D30" s="75" t="s">
        <v>23</v>
      </c>
      <c r="E30" s="67"/>
      <c r="F30" s="67"/>
      <c r="G30" s="67"/>
      <c r="H30" s="67"/>
      <c r="I30" s="67"/>
      <c r="J30" s="68"/>
    </row>
    <row r="31" spans="4:10" ht="12.75">
      <c r="D31" s="66"/>
      <c r="E31" s="67"/>
      <c r="F31" s="67"/>
      <c r="G31" s="67"/>
      <c r="H31" s="67"/>
      <c r="I31" s="67"/>
      <c r="J31" s="68"/>
    </row>
    <row r="32" spans="4:10" ht="12.75">
      <c r="D32" s="66"/>
      <c r="E32" s="69" t="s">
        <v>1</v>
      </c>
      <c r="F32" s="70" t="s">
        <v>2</v>
      </c>
      <c r="G32" s="67"/>
      <c r="H32" s="67"/>
      <c r="I32" s="67"/>
      <c r="J32" s="68"/>
    </row>
    <row r="33" spans="4:10" ht="12.75">
      <c r="D33" s="66"/>
      <c r="E33" s="69" t="s">
        <v>3</v>
      </c>
      <c r="F33" s="70" t="s">
        <v>4</v>
      </c>
      <c r="G33" s="67"/>
      <c r="H33" s="67"/>
      <c r="I33" s="67"/>
      <c r="J33" s="68"/>
    </row>
    <row r="34" spans="4:10" ht="12.75">
      <c r="D34" s="66"/>
      <c r="E34" s="69" t="s">
        <v>5</v>
      </c>
      <c r="F34" s="70" t="s">
        <v>101</v>
      </c>
      <c r="G34" s="67"/>
      <c r="H34" s="67"/>
      <c r="I34" s="67"/>
      <c r="J34" s="68"/>
    </row>
    <row r="35" spans="4:10" ht="12.75">
      <c r="D35" s="66"/>
      <c r="E35" s="69" t="s">
        <v>6</v>
      </c>
      <c r="F35" s="70" t="s">
        <v>102</v>
      </c>
      <c r="G35" s="67"/>
      <c r="H35" s="67"/>
      <c r="I35" s="67"/>
      <c r="J35" s="68"/>
    </row>
    <row r="36" spans="4:10" ht="12.75">
      <c r="D36" s="66"/>
      <c r="E36" s="69" t="s">
        <v>7</v>
      </c>
      <c r="F36" s="70" t="s">
        <v>8</v>
      </c>
      <c r="G36" s="67"/>
      <c r="H36" s="67"/>
      <c r="I36" s="67"/>
      <c r="J36" s="68"/>
    </row>
    <row r="37" spans="4:10" ht="12.75">
      <c r="D37" s="66"/>
      <c r="E37" s="69" t="s">
        <v>9</v>
      </c>
      <c r="F37" s="70" t="s">
        <v>106</v>
      </c>
      <c r="G37" s="67"/>
      <c r="H37" s="67"/>
      <c r="I37" s="67"/>
      <c r="J37" s="68"/>
    </row>
    <row r="38" spans="4:10" ht="12.75">
      <c r="D38" s="66"/>
      <c r="E38" s="69" t="s">
        <v>10</v>
      </c>
      <c r="F38" s="70" t="s">
        <v>107</v>
      </c>
      <c r="G38" s="67"/>
      <c r="H38" s="67"/>
      <c r="I38" s="67"/>
      <c r="J38" s="68"/>
    </row>
    <row r="39" spans="4:10" ht="12.75">
      <c r="D39" s="66"/>
      <c r="E39" s="69" t="s">
        <v>11</v>
      </c>
      <c r="F39" s="70" t="s">
        <v>12</v>
      </c>
      <c r="G39" s="67"/>
      <c r="H39" s="67"/>
      <c r="I39" s="67"/>
      <c r="J39" s="68"/>
    </row>
    <row r="40" spans="4:10" ht="12.75">
      <c r="D40" s="66"/>
      <c r="E40" s="69" t="s">
        <v>13</v>
      </c>
      <c r="F40" s="70" t="s">
        <v>14</v>
      </c>
      <c r="G40" s="67"/>
      <c r="H40" s="67"/>
      <c r="I40" s="67"/>
      <c r="J40" s="68"/>
    </row>
    <row r="41" spans="4:10" ht="12.75">
      <c r="D41" s="66"/>
      <c r="E41" s="69" t="s">
        <v>15</v>
      </c>
      <c r="F41" s="70" t="s">
        <v>103</v>
      </c>
      <c r="G41" s="67"/>
      <c r="H41" s="67"/>
      <c r="I41" s="67"/>
      <c r="J41" s="68"/>
    </row>
    <row r="42" spans="4:10" ht="12.75">
      <c r="D42" s="66"/>
      <c r="E42" s="69" t="s">
        <v>16</v>
      </c>
      <c r="F42" s="70" t="s">
        <v>17</v>
      </c>
      <c r="G42" s="67"/>
      <c r="H42" s="67"/>
      <c r="I42" s="67"/>
      <c r="J42" s="68"/>
    </row>
    <row r="43" spans="4:10" ht="12.75">
      <c r="D43" s="66"/>
      <c r="E43" s="69" t="s">
        <v>18</v>
      </c>
      <c r="F43" s="70" t="s">
        <v>19</v>
      </c>
      <c r="G43" s="67"/>
      <c r="H43" s="67"/>
      <c r="I43" s="67"/>
      <c r="J43" s="68"/>
    </row>
    <row r="44" spans="4:10" ht="12.75">
      <c r="D44" s="71"/>
      <c r="E44" s="91" t="s">
        <v>20</v>
      </c>
      <c r="F44" s="92" t="s">
        <v>21</v>
      </c>
      <c r="G44" s="72"/>
      <c r="H44" s="72"/>
      <c r="I44" s="72"/>
      <c r="J44" s="73"/>
    </row>
  </sheetData>
  <sheetProtection/>
  <mergeCells count="3">
    <mergeCell ref="B1:C1"/>
    <mergeCell ref="F1:R1"/>
    <mergeCell ref="E28:I28"/>
  </mergeCells>
  <printOptions gridLines="1"/>
  <pageMargins left="0.5" right="0.5" top="1.5" bottom="0.75" header="0.5" footer="0.5"/>
  <pageSetup horizontalDpi="600" verticalDpi="600" orientation="landscape" scale="80" r:id="rId1"/>
  <headerFooter alignWithMargins="0">
    <oddHeader>&amp;C&amp;"Arial,Bold"&amp;16 2009 Swimming Season
Possible Pollution Sources for Monitored Delaware Beaches</oddHeader>
    <oddFooter>&amp;R&amp;P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2.7109375" style="1" customWidth="1"/>
    <col min="2" max="2" width="8.28125" style="1" customWidth="1"/>
    <col min="3" max="3" width="39.00390625" style="20" customWidth="1"/>
    <col min="4" max="4" width="16.421875" style="1" customWidth="1"/>
    <col min="5" max="6" width="13.00390625" style="21" customWidth="1"/>
    <col min="7" max="7" width="9.28125" style="22" customWidth="1"/>
    <col min="8" max="9" width="12.28125" style="1" customWidth="1"/>
    <col min="10" max="10" width="12.28125" style="11" customWidth="1"/>
    <col min="11" max="11" width="15.421875" style="1" customWidth="1"/>
    <col min="12" max="16384" width="9.140625" style="1" customWidth="1"/>
  </cols>
  <sheetData>
    <row r="1" spans="1:10" ht="37.5" customHeight="1">
      <c r="A1" s="25" t="s">
        <v>45</v>
      </c>
      <c r="B1" s="25" t="s">
        <v>46</v>
      </c>
      <c r="C1" s="25" t="s">
        <v>47</v>
      </c>
      <c r="D1" s="25" t="s">
        <v>52</v>
      </c>
      <c r="E1" s="93" t="s">
        <v>73</v>
      </c>
      <c r="F1" s="93" t="s">
        <v>85</v>
      </c>
      <c r="G1" s="94" t="s">
        <v>74</v>
      </c>
      <c r="H1" s="25" t="s">
        <v>93</v>
      </c>
      <c r="I1" s="25" t="s">
        <v>94</v>
      </c>
      <c r="J1" s="95" t="s">
        <v>95</v>
      </c>
    </row>
    <row r="2" spans="1:10" ht="12.75" customHeight="1">
      <c r="A2" s="96" t="s">
        <v>120</v>
      </c>
      <c r="B2" s="96" t="s">
        <v>125</v>
      </c>
      <c r="C2" s="96" t="s">
        <v>126</v>
      </c>
      <c r="D2" s="96" t="s">
        <v>162</v>
      </c>
      <c r="E2" s="97">
        <v>39959</v>
      </c>
      <c r="F2" s="97">
        <v>39966</v>
      </c>
      <c r="G2" s="96">
        <v>8</v>
      </c>
      <c r="H2" s="96" t="s">
        <v>99</v>
      </c>
      <c r="I2" s="96" t="s">
        <v>163</v>
      </c>
      <c r="J2" s="96" t="s">
        <v>109</v>
      </c>
    </row>
    <row r="3" spans="1:10" ht="12.75" customHeight="1">
      <c r="A3" s="96" t="s">
        <v>120</v>
      </c>
      <c r="B3" s="96" t="s">
        <v>135</v>
      </c>
      <c r="C3" s="96" t="s">
        <v>161</v>
      </c>
      <c r="D3" s="96" t="s">
        <v>162</v>
      </c>
      <c r="E3" s="97">
        <v>39959</v>
      </c>
      <c r="F3" s="97">
        <v>39966</v>
      </c>
      <c r="G3" s="96">
        <v>8</v>
      </c>
      <c r="H3" s="96" t="s">
        <v>99</v>
      </c>
      <c r="I3" s="96" t="s">
        <v>163</v>
      </c>
      <c r="J3" s="96" t="s">
        <v>109</v>
      </c>
    </row>
    <row r="4" spans="1:10" ht="12.75" customHeight="1">
      <c r="A4" s="96" t="s">
        <v>120</v>
      </c>
      <c r="B4" s="96" t="s">
        <v>135</v>
      </c>
      <c r="C4" s="96" t="s">
        <v>161</v>
      </c>
      <c r="D4" s="96" t="s">
        <v>162</v>
      </c>
      <c r="E4" s="97">
        <v>39987</v>
      </c>
      <c r="F4" s="97">
        <v>39995</v>
      </c>
      <c r="G4" s="96">
        <v>9</v>
      </c>
      <c r="H4" s="96" t="s">
        <v>99</v>
      </c>
      <c r="I4" s="96" t="s">
        <v>163</v>
      </c>
      <c r="J4" s="96" t="s">
        <v>109</v>
      </c>
    </row>
    <row r="5" spans="1:10" ht="12.75" customHeight="1">
      <c r="A5" s="96" t="s">
        <v>120</v>
      </c>
      <c r="B5" s="96" t="s">
        <v>143</v>
      </c>
      <c r="C5" s="96" t="s">
        <v>144</v>
      </c>
      <c r="D5" s="96" t="s">
        <v>162</v>
      </c>
      <c r="E5" s="97">
        <v>39959</v>
      </c>
      <c r="F5" s="97">
        <v>39966</v>
      </c>
      <c r="G5" s="96">
        <v>8</v>
      </c>
      <c r="H5" s="96" t="s">
        <v>99</v>
      </c>
      <c r="I5" s="96" t="s">
        <v>163</v>
      </c>
      <c r="J5" s="96" t="s">
        <v>109</v>
      </c>
    </row>
    <row r="6" spans="1:10" ht="12.75" customHeight="1">
      <c r="A6" s="96" t="s">
        <v>120</v>
      </c>
      <c r="B6" s="96" t="s">
        <v>143</v>
      </c>
      <c r="C6" s="96" t="s">
        <v>144</v>
      </c>
      <c r="D6" s="96" t="s">
        <v>162</v>
      </c>
      <c r="E6" s="97">
        <v>39973</v>
      </c>
      <c r="F6" s="97">
        <v>39980</v>
      </c>
      <c r="G6" s="96">
        <v>8</v>
      </c>
      <c r="H6" s="96" t="s">
        <v>99</v>
      </c>
      <c r="I6" s="96" t="s">
        <v>163</v>
      </c>
      <c r="J6" s="96" t="s">
        <v>109</v>
      </c>
    </row>
    <row r="7" spans="1:10" ht="12.75" customHeight="1">
      <c r="A7" s="96" t="s">
        <v>120</v>
      </c>
      <c r="B7" s="96" t="s">
        <v>143</v>
      </c>
      <c r="C7" s="96" t="s">
        <v>144</v>
      </c>
      <c r="D7" s="96" t="s">
        <v>162</v>
      </c>
      <c r="E7" s="97">
        <v>39995</v>
      </c>
      <c r="F7" s="97">
        <v>39996</v>
      </c>
      <c r="G7" s="96">
        <v>2</v>
      </c>
      <c r="H7" s="96" t="s">
        <v>99</v>
      </c>
      <c r="I7" s="96" t="s">
        <v>163</v>
      </c>
      <c r="J7" s="96" t="s">
        <v>109</v>
      </c>
    </row>
    <row r="8" spans="1:10" ht="12.75" customHeight="1">
      <c r="A8" s="96" t="s">
        <v>120</v>
      </c>
      <c r="B8" s="96" t="s">
        <v>151</v>
      </c>
      <c r="C8" s="96" t="s">
        <v>152</v>
      </c>
      <c r="D8" s="96" t="s">
        <v>162</v>
      </c>
      <c r="E8" s="97">
        <v>39959</v>
      </c>
      <c r="F8" s="97">
        <v>39966</v>
      </c>
      <c r="G8" s="96">
        <v>8</v>
      </c>
      <c r="H8" s="96" t="s">
        <v>99</v>
      </c>
      <c r="I8" s="96" t="s">
        <v>163</v>
      </c>
      <c r="J8" s="96" t="s">
        <v>109</v>
      </c>
    </row>
    <row r="9" spans="1:10" ht="12.75" customHeight="1">
      <c r="A9" s="96" t="s">
        <v>120</v>
      </c>
      <c r="B9" s="96" t="s">
        <v>151</v>
      </c>
      <c r="C9" s="96" t="s">
        <v>152</v>
      </c>
      <c r="D9" s="96" t="s">
        <v>162</v>
      </c>
      <c r="E9" s="97">
        <v>39973</v>
      </c>
      <c r="F9" s="97">
        <v>39980</v>
      </c>
      <c r="G9" s="96">
        <v>8</v>
      </c>
      <c r="H9" s="96" t="s">
        <v>99</v>
      </c>
      <c r="I9" s="96" t="s">
        <v>163</v>
      </c>
      <c r="J9" s="96" t="s">
        <v>109</v>
      </c>
    </row>
    <row r="10" spans="1:10" ht="12.75" customHeight="1">
      <c r="A10" s="96" t="s">
        <v>120</v>
      </c>
      <c r="B10" s="96" t="s">
        <v>151</v>
      </c>
      <c r="C10" s="96" t="s">
        <v>152</v>
      </c>
      <c r="D10" s="96" t="s">
        <v>162</v>
      </c>
      <c r="E10" s="97">
        <v>39987</v>
      </c>
      <c r="F10" s="97">
        <v>39995</v>
      </c>
      <c r="G10" s="96">
        <v>9</v>
      </c>
      <c r="H10" s="96" t="s">
        <v>99</v>
      </c>
      <c r="I10" s="96" t="s">
        <v>163</v>
      </c>
      <c r="J10" s="96" t="s">
        <v>109</v>
      </c>
    </row>
    <row r="11" spans="1:10" ht="12.75" customHeight="1">
      <c r="A11" s="96" t="s">
        <v>120</v>
      </c>
      <c r="B11" s="96" t="s">
        <v>157</v>
      </c>
      <c r="C11" s="96" t="s">
        <v>166</v>
      </c>
      <c r="D11" s="96" t="s">
        <v>162</v>
      </c>
      <c r="E11" s="97">
        <v>39973</v>
      </c>
      <c r="F11" s="97">
        <v>39980</v>
      </c>
      <c r="G11" s="96">
        <v>8</v>
      </c>
      <c r="H11" s="96" t="s">
        <v>99</v>
      </c>
      <c r="I11" s="96" t="s">
        <v>163</v>
      </c>
      <c r="J11" s="96" t="s">
        <v>109</v>
      </c>
    </row>
    <row r="12" spans="1:10" ht="12.75" customHeight="1">
      <c r="A12" s="96" t="s">
        <v>120</v>
      </c>
      <c r="B12" s="96" t="s">
        <v>157</v>
      </c>
      <c r="C12" s="96" t="s">
        <v>166</v>
      </c>
      <c r="D12" s="96" t="s">
        <v>162</v>
      </c>
      <c r="E12" s="97">
        <v>39987</v>
      </c>
      <c r="F12" s="97">
        <v>39995</v>
      </c>
      <c r="G12" s="96">
        <v>9</v>
      </c>
      <c r="H12" s="96" t="s">
        <v>99</v>
      </c>
      <c r="I12" s="96" t="s">
        <v>163</v>
      </c>
      <c r="J12" s="96" t="s">
        <v>109</v>
      </c>
    </row>
    <row r="13" spans="1:10" ht="12.75" customHeight="1">
      <c r="A13" s="96" t="s">
        <v>120</v>
      </c>
      <c r="B13" s="96" t="s">
        <v>157</v>
      </c>
      <c r="C13" s="96" t="s">
        <v>166</v>
      </c>
      <c r="D13" s="96" t="s">
        <v>162</v>
      </c>
      <c r="E13" s="97">
        <v>40029</v>
      </c>
      <c r="F13" s="97">
        <v>40031</v>
      </c>
      <c r="G13" s="96">
        <v>3</v>
      </c>
      <c r="H13" s="96" t="s">
        <v>99</v>
      </c>
      <c r="I13" s="96" t="s">
        <v>163</v>
      </c>
      <c r="J13" s="96" t="s">
        <v>109</v>
      </c>
    </row>
    <row r="14" spans="1:10" ht="12.75" customHeight="1">
      <c r="A14" s="96" t="s">
        <v>120</v>
      </c>
      <c r="B14" s="96" t="s">
        <v>157</v>
      </c>
      <c r="C14" s="96" t="s">
        <v>166</v>
      </c>
      <c r="D14" s="96" t="s">
        <v>162</v>
      </c>
      <c r="E14" s="97">
        <v>40036</v>
      </c>
      <c r="F14" s="97">
        <v>40038</v>
      </c>
      <c r="G14" s="96">
        <v>3</v>
      </c>
      <c r="H14" s="96" t="s">
        <v>99</v>
      </c>
      <c r="I14" s="96" t="s">
        <v>163</v>
      </c>
      <c r="J14" s="96" t="s">
        <v>109</v>
      </c>
    </row>
    <row r="15" spans="1:10" ht="12.75" customHeight="1">
      <c r="A15" s="96" t="s">
        <v>120</v>
      </c>
      <c r="B15" s="99" t="s">
        <v>157</v>
      </c>
      <c r="C15" s="99" t="s">
        <v>166</v>
      </c>
      <c r="D15" s="99" t="s">
        <v>168</v>
      </c>
      <c r="E15" s="100">
        <v>40051</v>
      </c>
      <c r="F15" s="100">
        <v>40053</v>
      </c>
      <c r="G15" s="99">
        <v>2</v>
      </c>
      <c r="H15" s="96" t="s">
        <v>99</v>
      </c>
      <c r="I15" s="96" t="s">
        <v>163</v>
      </c>
      <c r="J15" s="96" t="s">
        <v>84</v>
      </c>
    </row>
    <row r="16" spans="1:10" ht="12.75" customHeight="1">
      <c r="A16" s="96" t="s">
        <v>120</v>
      </c>
      <c r="B16" s="103" t="s">
        <v>157</v>
      </c>
      <c r="C16" s="103" t="s">
        <v>166</v>
      </c>
      <c r="D16" s="103" t="s">
        <v>162</v>
      </c>
      <c r="E16" s="104">
        <v>40051</v>
      </c>
      <c r="F16" s="104">
        <v>40053</v>
      </c>
      <c r="G16" s="103">
        <v>3</v>
      </c>
      <c r="H16" s="96" t="s">
        <v>99</v>
      </c>
      <c r="I16" s="96" t="s">
        <v>163</v>
      </c>
      <c r="J16" s="96" t="s">
        <v>109</v>
      </c>
    </row>
    <row r="17" spans="1:10" ht="12.75" customHeight="1">
      <c r="A17" s="96" t="s">
        <v>120</v>
      </c>
      <c r="B17" s="103" t="s">
        <v>157</v>
      </c>
      <c r="C17" s="103" t="s">
        <v>166</v>
      </c>
      <c r="D17" s="103" t="s">
        <v>168</v>
      </c>
      <c r="E17" s="104">
        <v>40057</v>
      </c>
      <c r="F17" s="104">
        <v>40059</v>
      </c>
      <c r="G17" s="103">
        <v>2</v>
      </c>
      <c r="H17" s="96" t="s">
        <v>99</v>
      </c>
      <c r="I17" s="96" t="s">
        <v>163</v>
      </c>
      <c r="J17" s="96" t="s">
        <v>84</v>
      </c>
    </row>
    <row r="18" spans="1:10" ht="12.75" customHeight="1">
      <c r="A18" s="96" t="s">
        <v>120</v>
      </c>
      <c r="B18" s="103" t="s">
        <v>157</v>
      </c>
      <c r="C18" s="103" t="s">
        <v>166</v>
      </c>
      <c r="D18" s="103" t="s">
        <v>168</v>
      </c>
      <c r="E18" s="104">
        <v>40059</v>
      </c>
      <c r="F18" s="104">
        <v>40065</v>
      </c>
      <c r="G18" s="103">
        <v>6</v>
      </c>
      <c r="H18" s="96" t="s">
        <v>99</v>
      </c>
      <c r="I18" s="96" t="s">
        <v>163</v>
      </c>
      <c r="J18" s="96" t="s">
        <v>84</v>
      </c>
    </row>
    <row r="19" spans="1:10" ht="12.75" customHeight="1">
      <c r="A19" s="103" t="s">
        <v>120</v>
      </c>
      <c r="B19" s="99" t="s">
        <v>157</v>
      </c>
      <c r="C19" s="99" t="s">
        <v>166</v>
      </c>
      <c r="D19" s="99" t="s">
        <v>162</v>
      </c>
      <c r="E19" s="100">
        <v>40059</v>
      </c>
      <c r="F19" s="100">
        <v>40071</v>
      </c>
      <c r="G19" s="99">
        <v>13</v>
      </c>
      <c r="H19" s="96" t="s">
        <v>99</v>
      </c>
      <c r="I19" s="96" t="s">
        <v>163</v>
      </c>
      <c r="J19" s="96" t="s">
        <v>109</v>
      </c>
    </row>
    <row r="20" spans="1:10" ht="12.75" customHeight="1">
      <c r="A20" s="98" t="s">
        <v>120</v>
      </c>
      <c r="B20" s="105" t="s">
        <v>157</v>
      </c>
      <c r="C20" s="105" t="s">
        <v>166</v>
      </c>
      <c r="D20" s="105" t="s">
        <v>168</v>
      </c>
      <c r="E20" s="106">
        <v>40066</v>
      </c>
      <c r="F20" s="106">
        <v>40071</v>
      </c>
      <c r="G20" s="105">
        <v>5</v>
      </c>
      <c r="H20" s="98" t="s">
        <v>99</v>
      </c>
      <c r="I20" s="98" t="s">
        <v>163</v>
      </c>
      <c r="J20" s="98" t="s">
        <v>84</v>
      </c>
    </row>
    <row r="21" spans="1:10" ht="12.75" customHeight="1">
      <c r="A21" s="27"/>
      <c r="B21" s="51">
        <f>SUM(IF(FREQUENCY(MATCH(B2:B20,B2:B20,0),MATCH(B2:B20,B2:B20,0))&gt;0,1))</f>
        <v>5</v>
      </c>
      <c r="C21" s="28"/>
      <c r="D21" s="28">
        <f>COUNTA(D2:D20)</f>
        <v>19</v>
      </c>
      <c r="E21" s="28"/>
      <c r="F21" s="28"/>
      <c r="G21" s="28">
        <f>SUM(G2:G20)</f>
        <v>122</v>
      </c>
      <c r="H21" s="27"/>
      <c r="I21" s="27"/>
      <c r="J21" s="41"/>
    </row>
    <row r="22" spans="1:10" ht="12.75" customHeight="1">
      <c r="A22" s="27"/>
      <c r="B22" s="27"/>
      <c r="C22" s="27"/>
      <c r="D22" s="27"/>
      <c r="E22" s="27"/>
      <c r="F22" s="27"/>
      <c r="G22" s="27"/>
      <c r="H22" s="27"/>
      <c r="I22" s="27"/>
      <c r="J22" s="41"/>
    </row>
    <row r="23" spans="1:10" ht="12.75" customHeight="1">
      <c r="A23" s="28" t="s">
        <v>104</v>
      </c>
      <c r="B23" s="39">
        <f>B21</f>
        <v>5</v>
      </c>
      <c r="C23" s="39"/>
      <c r="D23" s="39">
        <f>D21</f>
        <v>19</v>
      </c>
      <c r="E23" s="27"/>
      <c r="F23" s="27"/>
      <c r="G23" s="39">
        <f>G21</f>
        <v>122</v>
      </c>
      <c r="H23" s="27"/>
      <c r="I23" s="27"/>
      <c r="J23" s="41"/>
    </row>
    <row r="24" ht="12.75" customHeight="1"/>
    <row r="25" spans="2:8" ht="12.75">
      <c r="B25" s="101"/>
      <c r="C25" s="102" t="s">
        <v>170</v>
      </c>
      <c r="D25" s="78"/>
      <c r="E25" s="78"/>
      <c r="F25" s="78"/>
      <c r="G25" s="78"/>
      <c r="H25" s="78"/>
    </row>
    <row r="26" spans="2:8" ht="9">
      <c r="B26" s="11"/>
      <c r="C26" s="79"/>
      <c r="D26" s="11"/>
      <c r="E26" s="80"/>
      <c r="F26" s="80"/>
      <c r="G26" s="81"/>
      <c r="H26" s="11"/>
    </row>
    <row r="27" spans="1:7" ht="18" customHeight="1">
      <c r="A27" s="28" t="s">
        <v>171</v>
      </c>
      <c r="B27" s="39">
        <f>B23</f>
        <v>5</v>
      </c>
      <c r="C27" s="39"/>
      <c r="D27" s="39">
        <f>D23-2</f>
        <v>17</v>
      </c>
      <c r="E27" s="27"/>
      <c r="F27" s="27"/>
      <c r="G27" s="39">
        <f>G23-15</f>
        <v>107</v>
      </c>
    </row>
  </sheetData>
  <sheetProtection/>
  <printOptions gridLines="1" horizontalCentered="1"/>
  <pageMargins left="0.5" right="0.5" top="1.5" bottom="0.75" header="0.5" footer="0.5"/>
  <pageSetup horizontalDpi="600" verticalDpi="600" orientation="landscape" scale="80" r:id="rId1"/>
  <headerFooter alignWithMargins="0">
    <oddHeader>&amp;C&amp;"Arial,Bold"&amp;16 2009 Swimming Season
Delaware Beach Actions</oddHeader>
    <oddFooter>&amp;R&amp;P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Q10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9" customHeight="1"/>
  <cols>
    <col min="1" max="1" width="10.8515625" style="6" customWidth="1"/>
    <col min="2" max="2" width="9.140625" style="6" customWidth="1"/>
    <col min="3" max="3" width="39.28125" style="29" customWidth="1"/>
    <col min="4" max="5" width="9.140625" style="7" customWidth="1"/>
    <col min="6" max="6" width="0.5625" style="7" customWidth="1"/>
    <col min="7" max="11" width="9.140625" style="7" customWidth="1"/>
    <col min="12" max="16384" width="9.140625" style="6" customWidth="1"/>
  </cols>
  <sheetData>
    <row r="1" spans="1:11" s="2" customFormat="1" ht="12" customHeight="1">
      <c r="A1" s="10"/>
      <c r="B1" s="118" t="s">
        <v>87</v>
      </c>
      <c r="C1" s="119"/>
      <c r="D1" s="119"/>
      <c r="E1" s="119"/>
      <c r="F1" s="26"/>
      <c r="G1" s="116" t="s">
        <v>86</v>
      </c>
      <c r="H1" s="117"/>
      <c r="I1" s="117"/>
      <c r="J1" s="117"/>
      <c r="K1" s="117"/>
    </row>
    <row r="2" spans="1:147" s="9" customFormat="1" ht="50.25" customHeight="1">
      <c r="A2" s="19" t="s">
        <v>54</v>
      </c>
      <c r="B2" s="95" t="s">
        <v>55</v>
      </c>
      <c r="C2" s="95" t="s">
        <v>44</v>
      </c>
      <c r="D2" s="95" t="s">
        <v>35</v>
      </c>
      <c r="E2" s="95" t="s">
        <v>68</v>
      </c>
      <c r="F2" s="26"/>
      <c r="G2" s="95" t="s">
        <v>36</v>
      </c>
      <c r="H2" s="95" t="s">
        <v>37</v>
      </c>
      <c r="I2" s="95" t="s">
        <v>38</v>
      </c>
      <c r="J2" s="95" t="s">
        <v>39</v>
      </c>
      <c r="K2" s="95" t="s">
        <v>40</v>
      </c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</row>
    <row r="3" spans="1:11" s="8" customFormat="1" ht="12.75" customHeight="1">
      <c r="A3" s="96" t="s">
        <v>120</v>
      </c>
      <c r="B3" s="96" t="s">
        <v>125</v>
      </c>
      <c r="C3" s="96" t="s">
        <v>126</v>
      </c>
      <c r="D3" s="26">
        <v>1</v>
      </c>
      <c r="E3" s="26">
        <v>8</v>
      </c>
      <c r="F3" s="26"/>
      <c r="G3" s="26"/>
      <c r="H3" s="26"/>
      <c r="I3" s="26"/>
      <c r="J3" s="26">
        <v>1</v>
      </c>
      <c r="K3" s="95"/>
    </row>
    <row r="4" spans="1:11" s="8" customFormat="1" ht="12.75" customHeight="1">
      <c r="A4" s="96" t="s">
        <v>120</v>
      </c>
      <c r="B4" s="96" t="s">
        <v>135</v>
      </c>
      <c r="C4" s="96" t="s">
        <v>161</v>
      </c>
      <c r="D4" s="26">
        <v>2</v>
      </c>
      <c r="E4" s="26">
        <v>17</v>
      </c>
      <c r="F4" s="26"/>
      <c r="G4" s="26"/>
      <c r="H4" s="26"/>
      <c r="I4" s="26"/>
      <c r="J4" s="26">
        <v>2</v>
      </c>
      <c r="K4" s="95"/>
    </row>
    <row r="5" spans="1:11" s="8" customFormat="1" ht="12.75" customHeight="1">
      <c r="A5" s="96" t="s">
        <v>120</v>
      </c>
      <c r="B5" s="96" t="s">
        <v>143</v>
      </c>
      <c r="C5" s="96" t="s">
        <v>144</v>
      </c>
      <c r="D5" s="26">
        <v>3</v>
      </c>
      <c r="E5" s="26">
        <v>18</v>
      </c>
      <c r="F5" s="26"/>
      <c r="G5" s="26"/>
      <c r="H5" s="26">
        <v>1</v>
      </c>
      <c r="I5" s="26"/>
      <c r="J5" s="26">
        <v>2</v>
      </c>
      <c r="K5" s="95"/>
    </row>
    <row r="6" spans="1:11" s="8" customFormat="1" ht="12.75" customHeight="1">
      <c r="A6" s="96" t="s">
        <v>120</v>
      </c>
      <c r="B6" s="96" t="s">
        <v>151</v>
      </c>
      <c r="C6" s="96" t="s">
        <v>152</v>
      </c>
      <c r="D6" s="26">
        <v>3</v>
      </c>
      <c r="E6" s="26">
        <v>25</v>
      </c>
      <c r="F6" s="26"/>
      <c r="G6" s="26"/>
      <c r="H6" s="26"/>
      <c r="I6" s="26"/>
      <c r="J6" s="26">
        <v>3</v>
      </c>
      <c r="K6" s="95"/>
    </row>
    <row r="7" spans="1:11" ht="12.75" customHeight="1">
      <c r="A7" s="98" t="s">
        <v>120</v>
      </c>
      <c r="B7" s="98" t="s">
        <v>157</v>
      </c>
      <c r="C7" s="98" t="s">
        <v>166</v>
      </c>
      <c r="D7" s="43">
        <v>8</v>
      </c>
      <c r="E7" s="43">
        <v>39</v>
      </c>
      <c r="F7" s="43"/>
      <c r="G7" s="43"/>
      <c r="H7" s="43">
        <v>1</v>
      </c>
      <c r="I7" s="43">
        <v>5</v>
      </c>
      <c r="J7" s="43">
        <v>2</v>
      </c>
      <c r="K7" s="43"/>
    </row>
    <row r="8" spans="1:11" ht="12.75" customHeight="1">
      <c r="A8" s="27"/>
      <c r="B8" s="28">
        <f>COUNTA(B3:B7)</f>
        <v>5</v>
      </c>
      <c r="C8" s="28"/>
      <c r="D8" s="37">
        <f>SUM(D3:D7)</f>
        <v>17</v>
      </c>
      <c r="E8" s="37">
        <f>SUM(E3:E7)</f>
        <v>107</v>
      </c>
      <c r="F8" s="37"/>
      <c r="G8" s="37">
        <f>SUM(G3:G7)</f>
        <v>0</v>
      </c>
      <c r="H8" s="37">
        <f>SUM(H3:H7)</f>
        <v>2</v>
      </c>
      <c r="I8" s="37">
        <f>SUM(I3:I7)</f>
        <v>5</v>
      </c>
      <c r="J8" s="37">
        <f>SUM(J3:J7)</f>
        <v>10</v>
      </c>
      <c r="K8" s="37">
        <f>SUM(K3:K7)</f>
        <v>0</v>
      </c>
    </row>
    <row r="9" spans="1:11" ht="12.75" customHeight="1">
      <c r="A9" s="27"/>
      <c r="B9" s="27"/>
      <c r="C9" s="27"/>
      <c r="D9" s="31"/>
      <c r="E9" s="31"/>
      <c r="F9" s="31"/>
      <c r="G9" s="31"/>
      <c r="H9" s="31"/>
      <c r="I9" s="31"/>
      <c r="J9" s="31"/>
      <c r="K9" s="31"/>
    </row>
    <row r="10" spans="1:11" ht="12.75" customHeight="1">
      <c r="A10" s="28" t="s">
        <v>104</v>
      </c>
      <c r="B10" s="39">
        <f>B8</f>
        <v>5</v>
      </c>
      <c r="C10" s="32"/>
      <c r="D10" s="39">
        <f>D8</f>
        <v>17</v>
      </c>
      <c r="E10" s="39">
        <f>E8</f>
        <v>107</v>
      </c>
      <c r="F10" s="31"/>
      <c r="G10" s="39">
        <f>G8</f>
        <v>0</v>
      </c>
      <c r="H10" s="39">
        <f>H8</f>
        <v>2</v>
      </c>
      <c r="I10" s="39">
        <f>I8</f>
        <v>5</v>
      </c>
      <c r="J10" s="39">
        <f>J8</f>
        <v>10</v>
      </c>
      <c r="K10" s="39">
        <f>K8</f>
        <v>0</v>
      </c>
    </row>
  </sheetData>
  <sheetProtection/>
  <mergeCells count="2">
    <mergeCell ref="G1:K1"/>
    <mergeCell ref="B1:E1"/>
  </mergeCells>
  <printOptions gridLines="1" horizontalCentered="1"/>
  <pageMargins left="0.5" right="0.5" top="1.5" bottom="1" header="0.5" footer="0.5"/>
  <pageSetup horizontalDpi="600" verticalDpi="600" orientation="landscape" scale="80" r:id="rId1"/>
  <headerFooter alignWithMargins="0">
    <oddHeader>&amp;C&amp;"Arial,Bold"&amp;16 2009 Swimming Season
Delaware Beach Action Durations</oddHeader>
    <oddFooter>&amp;R&amp;P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5.28125" style="7" customWidth="1"/>
    <col min="2" max="2" width="9.00390625" style="7" customWidth="1"/>
    <col min="3" max="3" width="41.00390625" style="7" customWidth="1"/>
    <col min="4" max="4" width="0.85546875" style="7" customWidth="1"/>
    <col min="5" max="5" width="9.140625" style="48" customWidth="1"/>
    <col min="6" max="6" width="0.85546875" style="7" customWidth="1"/>
    <col min="7" max="9" width="9.140625" style="7" customWidth="1"/>
    <col min="10" max="10" width="0.85546875" style="7" customWidth="1"/>
    <col min="11" max="16384" width="9.140625" style="7" customWidth="1"/>
  </cols>
  <sheetData>
    <row r="1" spans="2:12" s="40" customFormat="1" ht="9" customHeight="1">
      <c r="B1" s="121" t="s">
        <v>88</v>
      </c>
      <c r="C1" s="121"/>
      <c r="D1" s="42"/>
      <c r="E1" s="46"/>
      <c r="F1" s="42"/>
      <c r="G1" s="120" t="s">
        <v>92</v>
      </c>
      <c r="H1" s="120"/>
      <c r="I1" s="120"/>
      <c r="J1" s="42"/>
      <c r="K1" s="121" t="s">
        <v>100</v>
      </c>
      <c r="L1" s="121"/>
    </row>
    <row r="2" spans="1:12" s="44" customFormat="1" ht="48.75" customHeight="1">
      <c r="A2" s="3" t="s">
        <v>54</v>
      </c>
      <c r="B2" s="3" t="s">
        <v>55</v>
      </c>
      <c r="C2" s="3" t="s">
        <v>44</v>
      </c>
      <c r="D2" s="3"/>
      <c r="E2" s="13" t="s">
        <v>91</v>
      </c>
      <c r="F2" s="3"/>
      <c r="G2" s="3" t="s">
        <v>169</v>
      </c>
      <c r="H2" s="3" t="s">
        <v>56</v>
      </c>
      <c r="I2" s="3" t="s">
        <v>57</v>
      </c>
      <c r="J2" s="3"/>
      <c r="K2" s="3" t="s">
        <v>58</v>
      </c>
      <c r="L2" s="3" t="s">
        <v>59</v>
      </c>
    </row>
    <row r="3" spans="1:12" s="26" customFormat="1" ht="12.75" customHeight="1">
      <c r="A3" s="27" t="s">
        <v>120</v>
      </c>
      <c r="B3" s="27" t="s">
        <v>121</v>
      </c>
      <c r="C3" s="27" t="s">
        <v>122</v>
      </c>
      <c r="D3" s="32"/>
      <c r="E3" s="96">
        <v>142</v>
      </c>
      <c r="F3" s="32"/>
      <c r="G3" s="31"/>
      <c r="H3" s="31"/>
      <c r="I3" s="52">
        <f>H3/E3</f>
        <v>0</v>
      </c>
      <c r="J3" s="42"/>
      <c r="K3" s="53">
        <f>E3-H3</f>
        <v>142</v>
      </c>
      <c r="L3" s="52">
        <f>K3/E3</f>
        <v>1</v>
      </c>
    </row>
    <row r="4" spans="1:12" s="26" customFormat="1" ht="12.75" customHeight="1">
      <c r="A4" s="27" t="s">
        <v>120</v>
      </c>
      <c r="B4" s="27" t="s">
        <v>123</v>
      </c>
      <c r="C4" s="27" t="s">
        <v>124</v>
      </c>
      <c r="D4" s="32"/>
      <c r="E4" s="96">
        <v>142</v>
      </c>
      <c r="F4" s="32"/>
      <c r="G4" s="31"/>
      <c r="H4" s="31"/>
      <c r="I4" s="52">
        <f aca="true" t="shared" si="0" ref="I4:I23">H4/E4</f>
        <v>0</v>
      </c>
      <c r="J4" s="42"/>
      <c r="K4" s="53">
        <f aca="true" t="shared" si="1" ref="K4:K23">E4-H4</f>
        <v>142</v>
      </c>
      <c r="L4" s="52">
        <f aca="true" t="shared" si="2" ref="L4:L23">K4/E4</f>
        <v>1</v>
      </c>
    </row>
    <row r="5" spans="1:12" s="26" customFormat="1" ht="12.75" customHeight="1">
      <c r="A5" s="27" t="s">
        <v>120</v>
      </c>
      <c r="B5" s="27" t="s">
        <v>125</v>
      </c>
      <c r="C5" s="27" t="s">
        <v>126</v>
      </c>
      <c r="D5" s="32"/>
      <c r="E5" s="96">
        <v>142</v>
      </c>
      <c r="F5" s="32"/>
      <c r="G5" s="49" t="s">
        <v>96</v>
      </c>
      <c r="H5" s="31">
        <v>8</v>
      </c>
      <c r="I5" s="52">
        <f t="shared" si="0"/>
        <v>0.056338028169014086</v>
      </c>
      <c r="J5" s="42"/>
      <c r="K5" s="53">
        <f t="shared" si="1"/>
        <v>134</v>
      </c>
      <c r="L5" s="52">
        <f t="shared" si="2"/>
        <v>0.9436619718309859</v>
      </c>
    </row>
    <row r="6" spans="1:12" s="26" customFormat="1" ht="12.75" customHeight="1">
      <c r="A6" s="27" t="s">
        <v>120</v>
      </c>
      <c r="B6" s="27" t="s">
        <v>127</v>
      </c>
      <c r="C6" s="27" t="s">
        <v>128</v>
      </c>
      <c r="D6" s="32"/>
      <c r="E6" s="96">
        <v>142</v>
      </c>
      <c r="F6" s="32"/>
      <c r="G6" s="31"/>
      <c r="H6" s="31"/>
      <c r="I6" s="52">
        <f t="shared" si="0"/>
        <v>0</v>
      </c>
      <c r="J6" s="42"/>
      <c r="K6" s="53">
        <f t="shared" si="1"/>
        <v>142</v>
      </c>
      <c r="L6" s="52">
        <f t="shared" si="2"/>
        <v>1</v>
      </c>
    </row>
    <row r="7" spans="1:12" s="26" customFormat="1" ht="12.75" customHeight="1">
      <c r="A7" s="27" t="s">
        <v>120</v>
      </c>
      <c r="B7" s="27" t="s">
        <v>129</v>
      </c>
      <c r="C7" s="27" t="s">
        <v>130</v>
      </c>
      <c r="D7" s="32"/>
      <c r="E7" s="96">
        <v>142</v>
      </c>
      <c r="F7" s="32"/>
      <c r="G7" s="31"/>
      <c r="H7" s="31"/>
      <c r="I7" s="52">
        <f t="shared" si="0"/>
        <v>0</v>
      </c>
      <c r="J7" s="42"/>
      <c r="K7" s="53">
        <f t="shared" si="1"/>
        <v>142</v>
      </c>
      <c r="L7" s="52">
        <f t="shared" si="2"/>
        <v>1</v>
      </c>
    </row>
    <row r="8" spans="1:12" s="26" customFormat="1" ht="12.75" customHeight="1">
      <c r="A8" s="27" t="s">
        <v>120</v>
      </c>
      <c r="B8" s="27" t="s">
        <v>164</v>
      </c>
      <c r="C8" s="27" t="s">
        <v>131</v>
      </c>
      <c r="D8" s="32"/>
      <c r="E8" s="96">
        <v>142</v>
      </c>
      <c r="F8" s="32"/>
      <c r="G8" s="31"/>
      <c r="H8" s="31"/>
      <c r="I8" s="52">
        <f t="shared" si="0"/>
        <v>0</v>
      </c>
      <c r="J8" s="42"/>
      <c r="K8" s="53">
        <f t="shared" si="1"/>
        <v>142</v>
      </c>
      <c r="L8" s="52">
        <f t="shared" si="2"/>
        <v>1</v>
      </c>
    </row>
    <row r="9" spans="1:12" s="26" customFormat="1" ht="12.75" customHeight="1">
      <c r="A9" s="27" t="s">
        <v>120</v>
      </c>
      <c r="B9" s="27" t="s">
        <v>164</v>
      </c>
      <c r="C9" s="27" t="s">
        <v>132</v>
      </c>
      <c r="D9" s="32"/>
      <c r="E9" s="96">
        <v>142</v>
      </c>
      <c r="F9" s="32"/>
      <c r="G9" s="31"/>
      <c r="H9" s="31"/>
      <c r="I9" s="52">
        <f t="shared" si="0"/>
        <v>0</v>
      </c>
      <c r="J9" s="42"/>
      <c r="K9" s="53">
        <f t="shared" si="1"/>
        <v>142</v>
      </c>
      <c r="L9" s="52">
        <f t="shared" si="2"/>
        <v>1</v>
      </c>
    </row>
    <row r="10" spans="1:12" s="26" customFormat="1" ht="12.75" customHeight="1">
      <c r="A10" s="27" t="s">
        <v>120</v>
      </c>
      <c r="B10" s="27" t="s">
        <v>133</v>
      </c>
      <c r="C10" s="27" t="s">
        <v>134</v>
      </c>
      <c r="D10" s="32"/>
      <c r="E10" s="96">
        <v>142</v>
      </c>
      <c r="F10" s="32"/>
      <c r="G10" s="31"/>
      <c r="H10" s="31"/>
      <c r="I10" s="52">
        <f t="shared" si="0"/>
        <v>0</v>
      </c>
      <c r="J10" s="42"/>
      <c r="K10" s="53">
        <f t="shared" si="1"/>
        <v>142</v>
      </c>
      <c r="L10" s="52">
        <f t="shared" si="2"/>
        <v>1</v>
      </c>
    </row>
    <row r="11" spans="1:12" s="26" customFormat="1" ht="12.75" customHeight="1">
      <c r="A11" s="27" t="s">
        <v>120</v>
      </c>
      <c r="B11" s="27" t="s">
        <v>135</v>
      </c>
      <c r="C11" s="27" t="s">
        <v>136</v>
      </c>
      <c r="D11" s="32"/>
      <c r="E11" s="96">
        <v>142</v>
      </c>
      <c r="F11" s="32"/>
      <c r="G11" s="49" t="s">
        <v>96</v>
      </c>
      <c r="H11" s="31">
        <v>17</v>
      </c>
      <c r="I11" s="52">
        <f t="shared" si="0"/>
        <v>0.11971830985915492</v>
      </c>
      <c r="J11" s="42"/>
      <c r="K11" s="53">
        <f t="shared" si="1"/>
        <v>125</v>
      </c>
      <c r="L11" s="52">
        <f t="shared" si="2"/>
        <v>0.8802816901408451</v>
      </c>
    </row>
    <row r="12" spans="1:12" s="26" customFormat="1" ht="12.75" customHeight="1">
      <c r="A12" s="27" t="s">
        <v>120</v>
      </c>
      <c r="B12" s="27" t="s">
        <v>137</v>
      </c>
      <c r="C12" s="27" t="s">
        <v>138</v>
      </c>
      <c r="D12" s="32"/>
      <c r="E12" s="96">
        <v>142</v>
      </c>
      <c r="F12" s="32"/>
      <c r="G12" s="31"/>
      <c r="H12" s="31"/>
      <c r="I12" s="52">
        <f t="shared" si="0"/>
        <v>0</v>
      </c>
      <c r="J12" s="42"/>
      <c r="K12" s="53">
        <f t="shared" si="1"/>
        <v>142</v>
      </c>
      <c r="L12" s="52">
        <f t="shared" si="2"/>
        <v>1</v>
      </c>
    </row>
    <row r="13" spans="1:12" s="26" customFormat="1" ht="12.75" customHeight="1">
      <c r="A13" s="27" t="s">
        <v>120</v>
      </c>
      <c r="B13" s="27" t="s">
        <v>139</v>
      </c>
      <c r="C13" s="27" t="s">
        <v>140</v>
      </c>
      <c r="D13" s="32"/>
      <c r="E13" s="96">
        <v>142</v>
      </c>
      <c r="F13" s="32"/>
      <c r="G13" s="31"/>
      <c r="H13" s="31"/>
      <c r="I13" s="52">
        <f t="shared" si="0"/>
        <v>0</v>
      </c>
      <c r="J13" s="42"/>
      <c r="K13" s="53">
        <f t="shared" si="1"/>
        <v>142</v>
      </c>
      <c r="L13" s="52">
        <f t="shared" si="2"/>
        <v>1</v>
      </c>
    </row>
    <row r="14" spans="1:12" s="26" customFormat="1" ht="12.75" customHeight="1">
      <c r="A14" s="27" t="s">
        <v>120</v>
      </c>
      <c r="B14" s="27" t="s">
        <v>141</v>
      </c>
      <c r="C14" s="27" t="s">
        <v>142</v>
      </c>
      <c r="D14" s="32"/>
      <c r="E14" s="96">
        <v>142</v>
      </c>
      <c r="F14" s="32"/>
      <c r="G14" s="31"/>
      <c r="H14" s="31"/>
      <c r="I14" s="52">
        <f t="shared" si="0"/>
        <v>0</v>
      </c>
      <c r="J14" s="42"/>
      <c r="K14" s="53">
        <f t="shared" si="1"/>
        <v>142</v>
      </c>
      <c r="L14" s="52">
        <f t="shared" si="2"/>
        <v>1</v>
      </c>
    </row>
    <row r="15" spans="1:12" s="26" customFormat="1" ht="12.75" customHeight="1">
      <c r="A15" s="27" t="s">
        <v>120</v>
      </c>
      <c r="B15" s="27" t="s">
        <v>143</v>
      </c>
      <c r="C15" s="27" t="s">
        <v>144</v>
      </c>
      <c r="D15" s="32"/>
      <c r="E15" s="96">
        <v>142</v>
      </c>
      <c r="F15" s="32"/>
      <c r="G15" s="49" t="s">
        <v>96</v>
      </c>
      <c r="H15" s="31">
        <v>18</v>
      </c>
      <c r="I15" s="52">
        <f t="shared" si="0"/>
        <v>0.1267605633802817</v>
      </c>
      <c r="J15" s="42"/>
      <c r="K15" s="53">
        <f t="shared" si="1"/>
        <v>124</v>
      </c>
      <c r="L15" s="52">
        <f t="shared" si="2"/>
        <v>0.8732394366197183</v>
      </c>
    </row>
    <row r="16" spans="1:12" s="26" customFormat="1" ht="12.75" customHeight="1">
      <c r="A16" s="27" t="s">
        <v>120</v>
      </c>
      <c r="B16" s="27" t="s">
        <v>145</v>
      </c>
      <c r="C16" s="27" t="s">
        <v>146</v>
      </c>
      <c r="D16" s="32"/>
      <c r="E16" s="96">
        <v>142</v>
      </c>
      <c r="F16" s="32"/>
      <c r="G16" s="31"/>
      <c r="H16" s="31"/>
      <c r="I16" s="52">
        <f t="shared" si="0"/>
        <v>0</v>
      </c>
      <c r="J16" s="42"/>
      <c r="K16" s="53">
        <f t="shared" si="1"/>
        <v>142</v>
      </c>
      <c r="L16" s="52">
        <f t="shared" si="2"/>
        <v>1</v>
      </c>
    </row>
    <row r="17" spans="1:12" s="26" customFormat="1" ht="12.75" customHeight="1">
      <c r="A17" s="27" t="s">
        <v>120</v>
      </c>
      <c r="B17" s="27" t="s">
        <v>147</v>
      </c>
      <c r="C17" s="27" t="s">
        <v>148</v>
      </c>
      <c r="D17" s="32"/>
      <c r="E17" s="96">
        <v>142</v>
      </c>
      <c r="F17" s="32"/>
      <c r="G17" s="31"/>
      <c r="H17" s="31"/>
      <c r="I17" s="52">
        <f t="shared" si="0"/>
        <v>0</v>
      </c>
      <c r="J17" s="42"/>
      <c r="K17" s="53">
        <f t="shared" si="1"/>
        <v>142</v>
      </c>
      <c r="L17" s="52">
        <f t="shared" si="2"/>
        <v>1</v>
      </c>
    </row>
    <row r="18" spans="1:12" s="26" customFormat="1" ht="12.75" customHeight="1">
      <c r="A18" s="27" t="s">
        <v>120</v>
      </c>
      <c r="B18" s="27" t="s">
        <v>149</v>
      </c>
      <c r="C18" s="27" t="s">
        <v>150</v>
      </c>
      <c r="D18" s="32"/>
      <c r="E18" s="96">
        <v>142</v>
      </c>
      <c r="F18" s="32"/>
      <c r="G18" s="31"/>
      <c r="H18" s="31"/>
      <c r="I18" s="52">
        <f t="shared" si="0"/>
        <v>0</v>
      </c>
      <c r="J18" s="42"/>
      <c r="K18" s="53">
        <f t="shared" si="1"/>
        <v>142</v>
      </c>
      <c r="L18" s="52">
        <f t="shared" si="2"/>
        <v>1</v>
      </c>
    </row>
    <row r="19" spans="1:12" s="26" customFormat="1" ht="12.75" customHeight="1">
      <c r="A19" s="27" t="s">
        <v>120</v>
      </c>
      <c r="B19" s="27" t="s">
        <v>151</v>
      </c>
      <c r="C19" s="27" t="s">
        <v>152</v>
      </c>
      <c r="D19" s="32"/>
      <c r="E19" s="96">
        <v>142</v>
      </c>
      <c r="F19" s="32"/>
      <c r="G19" s="49" t="s">
        <v>96</v>
      </c>
      <c r="H19" s="31">
        <v>25</v>
      </c>
      <c r="I19" s="52">
        <f t="shared" si="0"/>
        <v>0.176056338028169</v>
      </c>
      <c r="J19" s="42"/>
      <c r="K19" s="53">
        <f t="shared" si="1"/>
        <v>117</v>
      </c>
      <c r="L19" s="52">
        <f t="shared" si="2"/>
        <v>0.823943661971831</v>
      </c>
    </row>
    <row r="20" spans="1:12" s="26" customFormat="1" ht="12.75" customHeight="1">
      <c r="A20" s="27" t="s">
        <v>120</v>
      </c>
      <c r="B20" s="27" t="s">
        <v>153</v>
      </c>
      <c r="C20" s="27" t="s">
        <v>154</v>
      </c>
      <c r="D20" s="32"/>
      <c r="E20" s="96">
        <v>142</v>
      </c>
      <c r="F20" s="32"/>
      <c r="G20" s="31"/>
      <c r="H20" s="31"/>
      <c r="I20" s="52">
        <f t="shared" si="0"/>
        <v>0</v>
      </c>
      <c r="J20" s="42"/>
      <c r="K20" s="53">
        <f t="shared" si="1"/>
        <v>142</v>
      </c>
      <c r="L20" s="52">
        <f t="shared" si="2"/>
        <v>1</v>
      </c>
    </row>
    <row r="21" spans="1:12" s="26" customFormat="1" ht="12.75" customHeight="1">
      <c r="A21" s="27" t="s">
        <v>120</v>
      </c>
      <c r="B21" s="27" t="s">
        <v>155</v>
      </c>
      <c r="C21" s="27" t="s">
        <v>156</v>
      </c>
      <c r="D21" s="32"/>
      <c r="E21" s="96">
        <v>142</v>
      </c>
      <c r="F21" s="32"/>
      <c r="G21" s="31"/>
      <c r="H21" s="31"/>
      <c r="I21" s="52">
        <f t="shared" si="0"/>
        <v>0</v>
      </c>
      <c r="J21" s="42"/>
      <c r="K21" s="53">
        <f t="shared" si="1"/>
        <v>142</v>
      </c>
      <c r="L21" s="52">
        <f t="shared" si="2"/>
        <v>1</v>
      </c>
    </row>
    <row r="22" spans="1:12" s="26" customFormat="1" ht="12.75" customHeight="1">
      <c r="A22" s="27" t="s">
        <v>120</v>
      </c>
      <c r="B22" s="27" t="s">
        <v>157</v>
      </c>
      <c r="C22" s="96" t="s">
        <v>166</v>
      </c>
      <c r="D22" s="32"/>
      <c r="E22" s="96">
        <v>142</v>
      </c>
      <c r="F22" s="32"/>
      <c r="G22" s="49" t="s">
        <v>96</v>
      </c>
      <c r="H22" s="31">
        <v>39</v>
      </c>
      <c r="I22" s="52">
        <f t="shared" si="0"/>
        <v>0.2746478873239437</v>
      </c>
      <c r="J22" s="42"/>
      <c r="K22" s="53">
        <f t="shared" si="1"/>
        <v>103</v>
      </c>
      <c r="L22" s="52">
        <f t="shared" si="2"/>
        <v>0.7253521126760564</v>
      </c>
    </row>
    <row r="23" spans="1:12" s="26" customFormat="1" ht="12.75" customHeight="1">
      <c r="A23" s="30" t="s">
        <v>120</v>
      </c>
      <c r="B23" s="30" t="s">
        <v>158</v>
      </c>
      <c r="C23" s="30" t="s">
        <v>159</v>
      </c>
      <c r="D23" s="54"/>
      <c r="E23" s="98">
        <v>142</v>
      </c>
      <c r="F23" s="54"/>
      <c r="G23" s="43"/>
      <c r="H23" s="43"/>
      <c r="I23" s="55">
        <f t="shared" si="0"/>
        <v>0</v>
      </c>
      <c r="J23" s="45"/>
      <c r="K23" s="56">
        <f t="shared" si="1"/>
        <v>142</v>
      </c>
      <c r="L23" s="55">
        <f t="shared" si="2"/>
        <v>1</v>
      </c>
    </row>
    <row r="24" spans="1:12" ht="12.75">
      <c r="A24" s="27"/>
      <c r="B24" s="28">
        <f>COUNTA(B3:B23)</f>
        <v>21</v>
      </c>
      <c r="C24" s="27"/>
      <c r="D24" s="32"/>
      <c r="E24" s="33">
        <f>SUM(E3:E23)</f>
        <v>2982</v>
      </c>
      <c r="F24" s="35"/>
      <c r="G24" s="28">
        <f>COUNTA(G3:G23)</f>
        <v>5</v>
      </c>
      <c r="H24" s="33">
        <f>SUM(H3:H23)</f>
        <v>107</v>
      </c>
      <c r="I24" s="36">
        <f>H24/E24</f>
        <v>0.035881958417169686</v>
      </c>
      <c r="J24" s="37"/>
      <c r="K24" s="33">
        <f>SUM(K3:K23)</f>
        <v>2875</v>
      </c>
      <c r="L24" s="36">
        <f>K24/E24</f>
        <v>0.9641180415828303</v>
      </c>
    </row>
    <row r="25" spans="1:12" ht="12.75">
      <c r="A25" s="27"/>
      <c r="B25" s="27"/>
      <c r="C25" s="27"/>
      <c r="D25" s="32"/>
      <c r="E25" s="47"/>
      <c r="F25" s="32"/>
      <c r="G25" s="31"/>
      <c r="H25" s="31"/>
      <c r="I25" s="52"/>
      <c r="J25" s="42"/>
      <c r="K25" s="53"/>
      <c r="L25" s="52"/>
    </row>
    <row r="26" spans="1:12" ht="12.75">
      <c r="A26" s="33" t="s">
        <v>104</v>
      </c>
      <c r="B26" s="62">
        <f>B24</f>
        <v>21</v>
      </c>
      <c r="C26" s="63"/>
      <c r="D26" s="48"/>
      <c r="E26" s="62">
        <f>E24</f>
        <v>2982</v>
      </c>
      <c r="F26" s="48"/>
      <c r="G26" s="62">
        <f>G24</f>
        <v>5</v>
      </c>
      <c r="H26" s="62">
        <f>H24</f>
        <v>107</v>
      </c>
      <c r="I26" s="36">
        <f>H26/E26</f>
        <v>0.035881958417169686</v>
      </c>
      <c r="J26" s="37"/>
      <c r="K26" s="46">
        <f>E26-H26</f>
        <v>2875</v>
      </c>
      <c r="L26" s="36">
        <f>K26/E26</f>
        <v>0.9641180415828303</v>
      </c>
    </row>
    <row r="27" spans="7:8" ht="12.75">
      <c r="G27" s="34"/>
      <c r="H27" s="34"/>
    </row>
    <row r="28" spans="7:8" ht="12.75">
      <c r="G28" s="34"/>
      <c r="H28" s="34"/>
    </row>
    <row r="29" spans="7:8" ht="12.75">
      <c r="G29" s="34"/>
      <c r="H29" s="34"/>
    </row>
    <row r="30" spans="7:8" ht="12.75">
      <c r="G30" s="34"/>
      <c r="H30" s="34"/>
    </row>
    <row r="31" spans="7:8" ht="12.75">
      <c r="G31" s="34"/>
      <c r="H31" s="34"/>
    </row>
    <row r="32" spans="7:8" ht="12.75">
      <c r="G32" s="34"/>
      <c r="H32" s="34"/>
    </row>
    <row r="33" spans="7:8" ht="12.75">
      <c r="G33" s="34"/>
      <c r="H33" s="34"/>
    </row>
    <row r="34" spans="7:8" ht="12.75">
      <c r="G34" s="34"/>
      <c r="H34" s="34"/>
    </row>
    <row r="35" spans="7:8" ht="12.75">
      <c r="G35" s="34"/>
      <c r="H35" s="34"/>
    </row>
    <row r="36" spans="7:8" ht="12.75">
      <c r="G36" s="34"/>
      <c r="H36" s="34"/>
    </row>
    <row r="37" spans="7:8" ht="12.75">
      <c r="G37" s="34"/>
      <c r="H37" s="34"/>
    </row>
    <row r="38" spans="7:8" ht="12.75">
      <c r="G38" s="34"/>
      <c r="H38" s="34"/>
    </row>
    <row r="39" spans="7:8" ht="12.75">
      <c r="G39" s="34"/>
      <c r="H39" s="34"/>
    </row>
  </sheetData>
  <sheetProtection/>
  <mergeCells count="3">
    <mergeCell ref="G1:I1"/>
    <mergeCell ref="K1:L1"/>
    <mergeCell ref="B1:C1"/>
  </mergeCells>
  <printOptions gridLines="1" horizontalCentered="1"/>
  <pageMargins left="0.5" right="0.5" top="1.5" bottom="0.75" header="0.5" footer="0.5"/>
  <pageSetup horizontalDpi="600" verticalDpi="600" orientation="landscape" scale="80" r:id="rId1"/>
  <headerFooter alignWithMargins="0">
    <oddHeader>&amp;C&amp;"Arial,Bold"&amp;16 2009 Swimming Season
Delaware Beach Days</oddHeader>
    <oddFooter>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Tetra Tech,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EPA's Beach Report: Delaware 2009 Swimming Season</dc:title>
  <dc:subject>To further its commitment to reducing the risk of exposure to disease-causing bacteria at recreational beaches, EPA is posting its latest data about beach closings and advisories for the 2009 swimming season. These data are for Delaware.</dc:subject>
  <dc:creator>US EPA | OW | OST</dc:creator>
  <cp:keywords>delaware,state,beaches,recreation,summary,monitoring</cp:keywords>
  <dc:description/>
  <cp:lastModifiedBy>Furlong, Norma</cp:lastModifiedBy>
  <cp:lastPrinted>2010-05-14T16:51:26Z</cp:lastPrinted>
  <dcterms:created xsi:type="dcterms:W3CDTF">2006-12-12T20:37:17Z</dcterms:created>
  <dcterms:modified xsi:type="dcterms:W3CDTF">2010-06-23T18:39:48Z</dcterms:modified>
  <cp:category/>
  <cp:version/>
  <cp:contentType/>
  <cp:contentStatus/>
</cp:coreProperties>
</file>